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showInkAnnotation="0"/>
  <mc:AlternateContent xmlns:mc="http://schemas.openxmlformats.org/markup-compatibility/2006">
    <mc:Choice Requires="x15">
      <x15ac:absPath xmlns:x15ac="http://schemas.microsoft.com/office/spreadsheetml/2010/11/ac" url="https://mohgovil.sharepoint.com/sites/FHIRILCore/Shared Documents/Management/"/>
    </mc:Choice>
  </mc:AlternateContent>
  <xr:revisionPtr revIDLastSave="0" documentId="8_{ABF8284E-3312-4BFE-9E75-E47F5CDD76D5}" xr6:coauthVersionLast="47" xr6:coauthVersionMax="47" xr10:uidLastSave="{00000000-0000-0000-0000-000000000000}"/>
  <bookViews>
    <workbookView xWindow="-120" yWindow="-120" windowWidth="29040" windowHeight="15840" xr2:uid="{00000000-000D-0000-FFFF-FFFF00000000}"/>
  </bookViews>
  <sheets>
    <sheet name="תוכנית עבודה מטריצה" sheetId="10" r:id="rId1"/>
    <sheet name="ישויות" sheetId="5" r:id="rId2"/>
  </sheets>
  <externalReferences>
    <externalReference r:id="rId3"/>
    <externalReference r:id="rId4"/>
  </externalReferences>
  <definedNames>
    <definedName name="_xlnm._FilterDatabase" localSheetId="0" hidden="1">'תוכנית עבודה מטריצה'!$A$2:$F$41</definedName>
    <definedName name="Condition">ישויות!$B$11</definedName>
    <definedName name="RelatedPerson">ישויות!$B$6</definedName>
    <definedName name="דניאל_מכניק" localSheetId="0">'תוכנית עבודה מטריצה'!#REF!</definedName>
    <definedName name="דניאל_מכניק">'[1]בקרת סיכומים '!#REF!</definedName>
    <definedName name="רונן" localSheetId="0">'תוכנית עבודה מטריצה'!#REF!</definedName>
    <definedName name="רונן">'[1]בקרת סיכומים '!#REF!</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0" i="10" l="1"/>
  <c r="E30" i="10"/>
  <c r="D30" i="10"/>
  <c r="C30" i="10"/>
  <c r="F29" i="10"/>
  <c r="E29" i="10"/>
  <c r="D29" i="10"/>
  <c r="C29" i="10"/>
  <c r="F23" i="10"/>
  <c r="E23" i="10"/>
  <c r="D23" i="10"/>
  <c r="C23" i="10"/>
  <c r="F35" i="10"/>
  <c r="E35" i="10"/>
  <c r="D35" i="10"/>
  <c r="C35" i="10"/>
  <c r="F33" i="10"/>
  <c r="E33" i="10"/>
  <c r="D33" i="10"/>
  <c r="C33" i="10"/>
  <c r="F41" i="10"/>
  <c r="E41" i="10"/>
  <c r="D41" i="10"/>
  <c r="C41" i="10"/>
  <c r="F40" i="10"/>
  <c r="E40" i="10"/>
  <c r="D40" i="10"/>
  <c r="C40" i="10"/>
  <c r="F39" i="10"/>
  <c r="E39" i="10"/>
  <c r="D39" i="10"/>
  <c r="C39" i="10"/>
  <c r="F38" i="10"/>
  <c r="E38" i="10"/>
  <c r="D38" i="10"/>
  <c r="C38" i="10"/>
  <c r="F22" i="10"/>
  <c r="E22" i="10"/>
  <c r="D22" i="10"/>
  <c r="C22" i="10"/>
  <c r="F37" i="10"/>
  <c r="E37" i="10"/>
  <c r="D37" i="10"/>
  <c r="C37" i="10"/>
  <c r="F34" i="10"/>
  <c r="E34" i="10"/>
  <c r="D34" i="10"/>
  <c r="C34" i="10"/>
  <c r="F36" i="10"/>
  <c r="E36" i="10"/>
  <c r="D36" i="10"/>
  <c r="C36" i="10"/>
  <c r="F28" i="10"/>
  <c r="E28" i="10"/>
  <c r="D28" i="10"/>
  <c r="C28" i="10"/>
  <c r="F7" i="10"/>
  <c r="E7" i="10"/>
  <c r="D7" i="10"/>
  <c r="C7" i="10"/>
  <c r="F25" i="10"/>
  <c r="E25" i="10"/>
  <c r="D25" i="10"/>
  <c r="C25" i="10"/>
  <c r="F21" i="10"/>
  <c r="E21" i="10"/>
  <c r="D21" i="10"/>
  <c r="C21" i="10"/>
  <c r="F26" i="10"/>
  <c r="E26" i="10"/>
  <c r="D26" i="10"/>
  <c r="C26" i="10"/>
  <c r="F6" i="10"/>
  <c r="E6" i="10"/>
  <c r="D6" i="10"/>
  <c r="C6" i="10"/>
  <c r="F24" i="10"/>
  <c r="E24" i="10"/>
  <c r="D24" i="10"/>
  <c r="C24" i="10"/>
  <c r="F32" i="10"/>
  <c r="E32" i="10"/>
  <c r="D32" i="10"/>
  <c r="C32" i="10"/>
  <c r="F31" i="10"/>
  <c r="E31" i="10"/>
  <c r="D31" i="10"/>
  <c r="C31" i="10"/>
  <c r="F27" i="10"/>
  <c r="E27" i="10"/>
  <c r="D27" i="10"/>
  <c r="C27" i="10"/>
  <c r="F16" i="10"/>
  <c r="E16" i="10"/>
  <c r="D16" i="10"/>
  <c r="C16" i="10"/>
  <c r="F15" i="10"/>
  <c r="E15" i="10"/>
  <c r="D15" i="10"/>
  <c r="C15" i="10"/>
  <c r="F12" i="10"/>
  <c r="E12" i="10"/>
  <c r="D12" i="10"/>
  <c r="C12" i="10"/>
  <c r="F10" i="10"/>
  <c r="E10" i="10"/>
  <c r="D10" i="10"/>
  <c r="C10" i="10"/>
  <c r="F9" i="10"/>
  <c r="E9" i="10"/>
  <c r="D9" i="10"/>
  <c r="C9" i="10"/>
  <c r="F19" i="10"/>
  <c r="E19" i="10"/>
  <c r="D19" i="10"/>
  <c r="C19" i="10"/>
  <c r="F18" i="10"/>
  <c r="E18" i="10"/>
  <c r="D18" i="10"/>
  <c r="C18" i="10"/>
  <c r="F20" i="10"/>
  <c r="E20" i="10"/>
  <c r="D20" i="10"/>
  <c r="C20" i="10"/>
  <c r="F8" i="10"/>
  <c r="E8" i="10"/>
  <c r="D8" i="10"/>
  <c r="C8" i="10"/>
  <c r="F17" i="10"/>
  <c r="E17" i="10"/>
  <c r="D17" i="10"/>
  <c r="C17" i="10"/>
  <c r="F5" i="10"/>
  <c r="E5" i="10"/>
  <c r="D5" i="10"/>
  <c r="C5" i="10"/>
  <c r="F14" i="10"/>
  <c r="E14" i="10"/>
  <c r="D14" i="10"/>
  <c r="C14" i="10"/>
  <c r="F4" i="10"/>
  <c r="E4" i="10"/>
  <c r="D4" i="10"/>
  <c r="C4" i="10"/>
  <c r="F11" i="10"/>
  <c r="E11" i="10"/>
  <c r="D11" i="10"/>
  <c r="C11" i="10"/>
  <c r="F3" i="10"/>
  <c r="E3" i="10"/>
  <c r="D3" i="10"/>
  <c r="C3" i="10"/>
  <c r="F13" i="10"/>
  <c r="E13" i="10"/>
  <c r="D13" i="10"/>
  <c r="C13" i="10"/>
  <c r="B30" i="10"/>
  <c r="B29" i="10" l="1"/>
  <c r="B36" i="10" l="1"/>
  <c r="B25" i="10"/>
  <c r="B23" i="10"/>
  <c r="B17" i="10"/>
  <c r="B27" i="10"/>
  <c r="B7" i="10"/>
  <c r="B5" i="10"/>
  <c r="B6" i="10"/>
  <c r="B4" i="10"/>
  <c r="B24" i="10"/>
  <c r="B32" i="10"/>
  <c r="B31" i="10"/>
  <c r="B3" i="10"/>
  <c r="B15" i="10" l="1"/>
  <c r="B16" i="10"/>
  <c r="B14" i="10"/>
  <c r="B13" i="10"/>
  <c r="B19" i="10"/>
  <c r="B18" i="10"/>
  <c r="B21" i="10"/>
  <c r="B22" i="10"/>
  <c r="B9" i="10"/>
  <c r="B8" i="10"/>
  <c r="B10" i="10"/>
  <c r="B28" i="10"/>
  <c r="B26" i="10"/>
  <c r="B37" i="10" l="1"/>
  <c r="B34" i="10"/>
  <c r="B35" i="10"/>
  <c r="B33" i="10"/>
  <c r="B20" i="10" l="1"/>
  <c r="B11" i="10" l="1"/>
  <c r="B12" i="10"/>
  <c r="B38" i="10" l="1"/>
  <c r="B39" i="10" l="1"/>
  <c r="B41" i="10" l="1"/>
  <c r="B40" i="10"/>
</calcChain>
</file>

<file path=xl/sharedStrings.xml><?xml version="1.0" encoding="utf-8"?>
<sst xmlns="http://schemas.openxmlformats.org/spreadsheetml/2006/main" count="298" uniqueCount="181">
  <si>
    <t>פרופיל</t>
  </si>
  <si>
    <t>תאריך להגשת הפרופיל לצוות רחב</t>
  </si>
  <si>
    <t>נושא בפרופיל</t>
  </si>
  <si>
    <t>סטטוס</t>
  </si>
  <si>
    <t>שלב בביצוע</t>
  </si>
  <si>
    <t>תאריך לסיום השלב שבביצוע</t>
  </si>
  <si>
    <t>Patient</t>
  </si>
  <si>
    <t>Condition</t>
  </si>
  <si>
    <t>Immunization חיסון</t>
  </si>
  <si>
    <t>Address</t>
  </si>
  <si>
    <t>לפי הסדר</t>
  </si>
  <si>
    <t>Organization</t>
  </si>
  <si>
    <t>RelatedPerson</t>
  </si>
  <si>
    <t>Procedure</t>
  </si>
  <si>
    <t>Practitioner</t>
  </si>
  <si>
    <t>Procedure - Terminology</t>
  </si>
  <si>
    <t>AllergyIntolerance</t>
  </si>
  <si>
    <t>Location</t>
  </si>
  <si>
    <t>MedicationRequest</t>
  </si>
  <si>
    <t>טרמינולוגיה</t>
  </si>
  <si>
    <t>Specimen</t>
  </si>
  <si>
    <t>DiagnosticReport</t>
  </si>
  <si>
    <t>ServiceRequest</t>
  </si>
  <si>
    <t>Observation GEN</t>
  </si>
  <si>
    <t>Encounter</t>
  </si>
  <si>
    <t>שירותים HealtheCareService</t>
  </si>
  <si>
    <t>PractitionerRole</t>
  </si>
  <si>
    <t>Observation Lab</t>
  </si>
  <si>
    <t>LAB ServiceRequest</t>
  </si>
  <si>
    <t>Communication</t>
  </si>
  <si>
    <t>ייעוץ ServiceRequest</t>
  </si>
  <si>
    <t>IG   בדיקת אפשרויות כולל  GIT</t>
  </si>
  <si>
    <t>Task</t>
  </si>
  <si>
    <t>Coverage</t>
  </si>
  <si>
    <t>Claim</t>
  </si>
  <si>
    <t>CoverageEligibilityRequest</t>
  </si>
  <si>
    <t>CoverageEligibilityResponse</t>
  </si>
  <si>
    <t>רשימת ישויות מידע להנגשה למערכת הבריאות: מטופלים, ארגוני בריאות, ספקים</t>
  </si>
  <si>
    <t>רשימה באתר</t>
  </si>
  <si>
    <r>
      <rPr>
        <b/>
        <u/>
        <sz val="11"/>
        <color theme="1"/>
        <rFont val="Calibri"/>
        <family val="2"/>
        <scheme val="minor"/>
      </rPr>
      <t>תכולת העבודה:</t>
    </r>
    <r>
      <rPr>
        <sz val="11"/>
        <color theme="1"/>
        <rFont val="Calibri"/>
        <family val="2"/>
        <scheme val="minor"/>
      </rPr>
      <t xml:space="preserve">
- רשימה זו כוללת ישויות המחזיקות מידע קליני ומינהלי הנכלל ברשומה הרפואית של מטופלי קופות החולים.
- קופת החולים מתבקשת לאפיין את אופן ייצוג המידע המבוקש בהתאם לסטנדרט FHIR, לאפיין ולממש את תהליכי הנגשת המידע, הקיים במערכות המידע ובסיסי הנתונים של הקופה, אל גורמים חיצוניים. 
המידע יכלול שירותים רפואיים שניתנו ישירות על ידי הקופה וכן שירותים שניתנו על ידי ארגוני בריאות אחרים או ספקים של הקופה, ובלבד שהמידע עליהם קיים בסביבת המחשוב של הקופה.
- ההנגשה תבוצע בהתאם לארכיטקטורת פתרון FHIR שתאופיין ותמומש בסביבת המחשוב של הקופה כחלק מתכולת העבודה לפרק ב' של מבחן התמיכה.
- באחריות הקופה לוודא כי מונגש מידע אודות המטופל מכלל תחומי השירות הרפואי שהוענקו למטופל ועלי ידי כלל סוגי נותני השירות : 
רפואה ראשונית, רפואה מקצועית, סיעוד, פארה רפואי,  מעבדה, אשפוזים, ניתוחים, מכונים וכיו"ב
- צוות CORE של משרד הבריאות יהא אחראי להגדיר את הפרופילים הישראליים עבור הריסורסים שיעשה בהם שימוש ובהתאם לצורך, ולפרסמם בפלטפורמת simplifier.net.
תוכנית העבודה של הצוות תהא מותאמת לתוכניות העבודה המפורטות שיוגשו על ידי הקופות בסוף מרץ, ואשר יכללו את לוח הזמנים המתוכנן להנגשת הישויות.</t>
    </r>
  </si>
  <si>
    <r>
      <rPr>
        <b/>
        <u/>
        <sz val="11"/>
        <color theme="1"/>
        <rFont val="Calibri"/>
        <family val="2"/>
        <scheme val="minor"/>
      </rPr>
      <t>הנחיות כלליות:</t>
    </r>
    <r>
      <rPr>
        <sz val="11"/>
        <color theme="1"/>
        <rFont val="Calibri"/>
        <family val="2"/>
        <scheme val="minor"/>
      </rPr>
      <t xml:space="preserve">
1. יש לוודא כי הפתרון של הקופה מאפשר הנגשת מידע לגורמים חיצוניים בהיקפים משתנים של כמויות מידע ובתדירות לא ידועה מראש.
2. יש לוודא כי פתרון יצוג ישויות המידע בהתאם לסטנדרט FHIR מאפשר גם קליטת מידע מגורמים חיצוניים אל תוך הקופה, עבור חלק מתרחישי השימוש.
3. בעמודה 'יצוג בFHIR' מופיעים שמות ריסורסים של FHIR שעשויים להתאים ליצוג ישות המידע. באחריות הקופה במהלך תהליך אפיון יצוג המידע להכיר ולבחון לעומק את  מבנה ותכולת הריסורסים ב FHIR כדי להתאים באופן המיטבי את המימוש לסטנדרט בהתאם למבני הנתונים במערכות הקופה.
4. כדאי לתת את הדעת שקיימים ריסורסים ב FHIR שנמצאים בשימוש בתרחישים וישויות מידע רבות והם מהווים סוג של אבני יסוד ליישום. ריסורסים כגון DocuementReference, Bundle, Provenance.  כאמור לעיל, באחריות הקופה לבחון ולהחליט על אופן מימושם.
5.  הטרמינולוגיה לקידוד ישויות המידע המבוקשת תיקבע ע"י צוות CORE במהלך 2022 ותשוקף לנציגי הקופות במהלך דיוני העבודה השוטפים.
6. אופן מימוש הנגשת ישויות המידע מחייב  תמיכה באינטראקציות Rest בסיסיות כולל חיפוש לפי טרמינולוגיות שונות
7. יש לכלול בתוכנית העבודה המפורטת התייחסות לאבן דרך לחשיפת CapabilityStatement הכולל: פירוט ריסורסים, פרופילים והפעלות הנתמכות </t>
    </r>
  </si>
  <si>
    <t>ישות מידע</t>
  </si>
  <si>
    <t>יצוג ב-FHIR 
(הצעה ראשונית)</t>
  </si>
  <si>
    <t>מושגים נוספים, תכולה</t>
  </si>
  <si>
    <t>קשור אל</t>
  </si>
  <si>
    <t>הערות</t>
  </si>
  <si>
    <t>הנגשת מידע מהקופה ל (אפליקציות) מטופל</t>
  </si>
  <si>
    <t>יצירת מידע ע"י מטופל והעשוי להיות משותף עם הקופה</t>
  </si>
  <si>
    <t>הנגשת מידע מהקופה לאפליקציות למטפלים/ ספקים</t>
  </si>
  <si>
    <t>יצירת מידע ע"י מטפל/ מכון/ ספק והעשוי להיות משותף עם המטופל ו/או עם הקופה</t>
  </si>
  <si>
    <t xml:space="preserve">תשתית מידע </t>
  </si>
  <si>
    <t>אחריות מב"ר</t>
  </si>
  <si>
    <t>סדר שהיה</t>
  </si>
  <si>
    <t>שירות</t>
  </si>
  <si>
    <t>HealthcareService,
PractitionerRole</t>
  </si>
  <si>
    <t>השירות שקיבל המטופל, מוגדר כתחום שירות במדריך שירותים. למשל: "אונקולוגיה"</t>
  </si>
  <si>
    <t>דורית ששון</t>
  </si>
  <si>
    <t>מאפייני השירות בהיבט קליני (פעולות מורשות , ציוד ועוד), מינהלי (כיסוי ביטוחי). יש לוודא כי יצוג הישות מתייחס גם לשירותים דיגיטליים/ וירטואליים</t>
  </si>
  <si>
    <t>V</t>
  </si>
  <si>
    <t>להעמיד פתרון לייצוג שירותים כגון מדקרים - פארא רפואיים ללא רישיון</t>
  </si>
  <si>
    <t xml:space="preserve">יחידה ארגונית </t>
  </si>
  <si>
    <t>Organization, Location</t>
  </si>
  <si>
    <t>מרפאה, סניף, מתקן ו/או מיקום מתן השירות</t>
  </si>
  <si>
    <t>מידע שצריך להיות מנוהל באופן היררכי. ברוב המקרים משויך לביקורים ולשירותים; בחלק ממקרים - התיחסות חד ממדית למיקום; בחלק ממקרים - התיחסות ליחידה ארגונית או ספקים חיצוניים</t>
  </si>
  <si>
    <t>רגישות</t>
  </si>
  <si>
    <t>רגישות לתרופות, רגישות לחומרים, אלרגיות, deficiencies של מערכת החיסון</t>
  </si>
  <si>
    <t>רגישות לתרופות מנוהלת לפי קוד תרופה, ומשתמשת  לרוב בקידוד קטלוג התרופות הארגוני. 
רגישויות לחומרים  לא תמיד מקודדות בקופות אלא מנוהלת בטקסט חופשי</t>
  </si>
  <si>
    <t xml:space="preserve"> טרמינולוגיה לניהול (1) תרופות, (2) מזון, (3) חומרים.</t>
  </si>
  <si>
    <t>איש קשר</t>
  </si>
  <si>
    <t>גורם שתומך בתהליך הטיפול מטעם המטופל (יכול להיות הורה, אפוטרופוס, בן משפחה)</t>
  </si>
  <si>
    <t xml:space="preserve"> לא כולל ניהול הרשאות</t>
  </si>
  <si>
    <t>בדיקה במכון</t>
  </si>
  <si>
    <t>Observation</t>
  </si>
  <si>
    <t xml:space="preserve">דוגמאות: מאמץ/ אקג/  EMG/ אנדוסקופיה/ צפיפות עצם </t>
  </si>
  <si>
    <t>דניאל</t>
  </si>
  <si>
    <t>טיפול</t>
  </si>
  <si>
    <t>פעולה, בדיקה, פרוצדורה, ניתוח, שיקום</t>
  </si>
  <si>
    <t>דניאל מכניק</t>
  </si>
  <si>
    <t>מבוצעים ע"י מיגוון מטפלים ומטפלות: רופאות, אחים, מקצועות הבריאות. הכוונה לטיפולים הכוללים שירותים רפואיים, רובם קליניים (חלקם מינהליים)</t>
  </si>
  <si>
    <t>SNOMED ו/או CPT</t>
  </si>
  <si>
    <t>קביעת טרמינולוגיה לטיפולים קליניים.
הסדרה והנחיה לגבי הנגשה 'טיפולים' מינהליים.</t>
  </si>
  <si>
    <t>אבחנה</t>
  </si>
  <si>
    <t>אבחנה קבועה, אבחנה בביקור, בעיה קבועה, דיאגנוזה, אבחנות בניתוח</t>
  </si>
  <si>
    <t>דניאל_מכניק</t>
  </si>
  <si>
    <t>SNOMED</t>
  </si>
  <si>
    <t>המרה מ ICD ל SNOMED
יישקל   extention ל-clinicalStatus</t>
  </si>
  <si>
    <t>הפניה</t>
  </si>
  <si>
    <t>הפניה לטיפול, הפניה לאחות, הפניה לניתוח, הפניה ייעוץ</t>
  </si>
  <si>
    <t>קיפי</t>
  </si>
  <si>
    <t>לרוב ניתנת ע"י רופא.ה, כולל גם הפניה למרפאות חוץ או ליועצים חיצוניים</t>
  </si>
  <si>
    <t>קטלוג שירותים לאומי מטויב</t>
  </si>
  <si>
    <t>הפניה למעבדה</t>
  </si>
  <si>
    <t>הפניה לבדיקה</t>
  </si>
  <si>
    <t>הפניה למכון, הפניה לדימות</t>
  </si>
  <si>
    <t>דוגמא: מכון שינה, מכון דימות</t>
  </si>
  <si>
    <t>התחייבות</t>
  </si>
  <si>
    <t>Coverage, Claim</t>
  </si>
  <si>
    <t>טופס 17, זכאות, השתתפות עצמית</t>
  </si>
  <si>
    <t>לבדוק מאוחדת דניאל מירב</t>
  </si>
  <si>
    <t>אמורה לכלול גובה השתתפות עצמית, אינדיקציה לזכאות המטופל לשירות, סוג הכיסוי הביטוחי</t>
  </si>
  <si>
    <t>מטופל</t>
  </si>
  <si>
    <t>חבר, מבוטח, משתמש</t>
  </si>
  <si>
    <t>קבוצתי</t>
  </si>
  <si>
    <t>דרכונאים: הפתרון לקידוד מדינות - יש להמיר ל-ISO לפי הפרופיל הישראלי: מספר דרכון וקוד מדינה.</t>
  </si>
  <si>
    <t>באחריות המשרד לייצר טבלת המרה מקודי מדינה של מב"ר ל-ISO</t>
  </si>
  <si>
    <t>מטפל</t>
  </si>
  <si>
    <t>עובד, נותן שירותים, ספק שירותים</t>
  </si>
  <si>
    <t>דוגמאות: רופאות, אחים, פיזיותרפיסטים, פסיכולוגיות, תזונאים, כל נותן.ת שירות רפואי</t>
  </si>
  <si>
    <t xml:space="preserve"> - במקרים של מטפלים פרא-רפואיים ללא מספר רשיון (כי לא קיים) - להשתמש בת.ז. או דרכון </t>
  </si>
  <si>
    <t>לברר מספרי רישוי של מקצועות מורשים שהרישוי שלהם ניתן על ידי משרד אחר (למשל, רווחה)</t>
  </si>
  <si>
    <t>התמחות</t>
  </si>
  <si>
    <t>PractitionerRole.specialty
Practitioner.qualification</t>
  </si>
  <si>
    <t>השירות אותו מורשה המטפל להעניק - לפי עיסוק, תחום עיסוק, רישיון התמחות רפואי. למשל "אחות אונקולוגית"</t>
  </si>
  <si>
    <t>קבוצתי - לא הסתיים</t>
  </si>
  <si>
    <t>התמחות/ עיסוק/ שירות המשוייך לנותן השירות</t>
  </si>
  <si>
    <t>השלמת סוגי תעודות; מיפוי, המרה ותחזוקת מיפוי טרמינולוגיית התמחות (SNOMED)</t>
  </si>
  <si>
    <t>מרשם</t>
  </si>
  <si>
    <t>קשה</t>
  </si>
  <si>
    <t>ירפא הוא רק לתרופות מרשם; כל השאר - קטלוג של משרד הבריאות</t>
  </si>
  <si>
    <t>אופן מתן - SNOMED. יח מדידה - UCUM</t>
  </si>
  <si>
    <t xml:space="preserve">הנחיות לטרמינולוגיה: (1) קידוד תרופה קליני (2) קידוד תרופה מסחרי.
הקמה ותחזוקה של טבלאות המרה בין קטלוגים שונים של תרופות בישראל </t>
  </si>
  <si>
    <t>חיסון</t>
  </si>
  <si>
    <t>Immunization</t>
  </si>
  <si>
    <t>טיפול, תרופה</t>
  </si>
  <si>
    <t>רונן</t>
  </si>
  <si>
    <t>תוצאת מעבדה</t>
  </si>
  <si>
    <t>DiagnosticReport, Observation, DocumentReference</t>
  </si>
  <si>
    <t>רונן?</t>
  </si>
  <si>
    <t>פרופיל כימיה; פרופיל פתולוגיה; פרופיל IVF</t>
  </si>
  <si>
    <t>דגימה</t>
  </si>
  <si>
    <t>מבחנה</t>
  </si>
  <si>
    <t>סוג דגימה, מזהה מבחנה, מצב דגימה, אתר בגוף. דוגמאות: בדיקות דם, בדיקות שתן וצואה, פתולוגיה</t>
  </si>
  <si>
    <t xml:space="preserve"> פרופיל דגימת פתולוגיה</t>
  </si>
  <si>
    <t>בדיקת דם</t>
  </si>
  <si>
    <t>Observation, Specimen</t>
  </si>
  <si>
    <t>בדיקות דם: כימיה, ספירת דם וכיוב</t>
  </si>
  <si>
    <t>תוגדר רשימה בהמשך</t>
  </si>
  <si>
    <t>LOINC, SNOMED, UCUM</t>
  </si>
  <si>
    <t>בחינת הגדרת קטגוריות קליניות למדדים</t>
  </si>
  <si>
    <t>גורמי סיכון אישיים</t>
  </si>
  <si>
    <t>Condition, Observation</t>
  </si>
  <si>
    <t>גורם סיכון אישי (עישון, השמנה,...), אורחות חיים</t>
  </si>
  <si>
    <t>מאפיין קליני של המטופל אשר משפיע על הטיפול וההתייחסות הקלינית</t>
  </si>
  <si>
    <t>ביקור</t>
  </si>
  <si>
    <t xml:space="preserve">Encounter
</t>
  </si>
  <si>
    <t>מפגש,  אירוע, ביקור בקהילה, ביקור בבית חוליפ</t>
  </si>
  <si>
    <t>סוגי ביקורים: ביקור פיזי, ביקור דיגיטלי,  אירוע (ביקור במוקד), אשפוז, פניה דיגיטלית/ מקוונת. יש לשקול  בארגוני הבריאות האם לייצג אינטראקציות נוספות בין מטפל.ת למטופל.ת ע"י ישות ביקור</t>
  </si>
  <si>
    <t>פתרון בכל קופה למזהה ביקור</t>
  </si>
  <si>
    <t>פרופילים נפרדים לסוגי הביקורים הבאים - ביקור בקהילה, ביקור בבית חולים, אשפוז בית</t>
  </si>
  <si>
    <t>בדיקת מטפל.ת (בדיקה במרפאה)</t>
  </si>
  <si>
    <t>בדיקה שמבוצעת ביחידה ארגונית על ידי מטפל.ת ודיווח ממצאיה</t>
  </si>
  <si>
    <t xml:space="preserve">כולל דיווח מדידה  שבוצעה במכשיר (דיווח ישיר על ידי המכשיר או הזנת תוצאה ע"י מטפל.ת).
דוגמאות: ספירומטר, קרקעית עין
כן כולל התרשמות מטפל.ת מבדיקה (לדוגמא, מישוש בטן)
</t>
  </si>
  <si>
    <t>התרשמות מטפל בטקסט חופשי + קידוד לפי הפרופילים שיוחלטו</t>
  </si>
  <si>
    <t>הנחיות למטופל</t>
  </si>
  <si>
    <t>Task, Communnication, GuidanceResponse</t>
  </si>
  <si>
    <t xml:space="preserve">סיכום ביקור, המלצות, הוראות טיפול למטופל </t>
  </si>
  <si>
    <t>דוגמאות: איך לנהוג ולא לנהוג, מה לצרוך ולא לצרוך</t>
  </si>
  <si>
    <t>פענוח דימות</t>
  </si>
  <si>
    <t>DIagnosticReport</t>
  </si>
  <si>
    <t>תוצאה, פענוח</t>
  </si>
  <si>
    <t>מקושר ל ImagingStudy</t>
  </si>
  <si>
    <t>גורמי סיכון משפחתיים</t>
  </si>
  <si>
    <t>Condition, FamilyMemberHistory</t>
  </si>
  <si>
    <t>אומדנים</t>
  </si>
  <si>
    <t>Observation, QuestionnaireResponse</t>
  </si>
  <si>
    <t xml:space="preserve">נוצרים ע"י מטפלים מסוגים שונים (רופאות, אחים, פיזיוטרפיסטיות וכיוב)
סט שאלות, לעיתים מלווה במדדים. מתקבל ציון מסכם שניתן להעריך סיכון על פיו. דוגמאות:  נשימה,  דיכאון, סיכוי לנפילה </t>
  </si>
  <si>
    <t>פרופיל ל-2 אומדנים נפוצים, יצירת Implementation Guide עבור הקופות למימוש אומדנים נוספים</t>
  </si>
  <si>
    <t>ניפוק תרופה</t>
  </si>
  <si>
    <t>MedicationDispense</t>
  </si>
  <si>
    <t>רכישות, ניפוקי תרופות</t>
  </si>
  <si>
    <t>מענה לשונות בין התרופה במרשם לבין התרופה בניפוק (מרכיבים גנריים).
הנחיות למצבים של תיקוני מינונים במעמד הניפוק. התייחסות לתוספי מזון או תרופות OTC</t>
  </si>
  <si>
    <t>בדיקת דימות</t>
  </si>
  <si>
    <t>ImagingStudy</t>
  </si>
  <si>
    <t>רדיולוגיה (US , רנטגן,MRI, PET, CT..)</t>
  </si>
  <si>
    <t>סימנים חיוניים</t>
  </si>
  <si>
    <t>Observation,
vitalSigns</t>
  </si>
  <si>
    <t>כולל גם מדדים ממכשירי מדידה ביחידות ארגוניות וגם מהתקני  הנמצאים בשימוש מטופלים, והמעבירים מדדים מרחוק</t>
  </si>
  <si>
    <t>פרופיל נפרד ל VitalSigns</t>
  </si>
  <si>
    <t>יומן תורים</t>
  </si>
  <si>
    <t>Appointment, Schedule, Slot</t>
  </si>
  <si>
    <t>תור, פגישה, המתנה, יומן תורים, סלוטים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</si>
</sst>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
  </numFmts>
  <fonts count="22">
    <font>
      <sz val="11"/>
      <color theme="1"/>
      <name val="Calibri"/>
      <family val="2"/>
      <charset val="177"/>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9C5700"/>
      <name val="Calibri"/>
      <family val="2"/>
      <scheme val="minor"/>
    </font>
    <font>
      <b/>
      <sz val="11"/>
      <color theme="0"/>
      <name val="Calibri"/>
      <family val="2"/>
      <scheme val="minor"/>
    </font>
    <font>
      <sz val="11"/>
      <color rgb="FF001E61"/>
      <name val="Calibri"/>
      <family val="2"/>
      <scheme val="minor"/>
    </font>
    <font>
      <b/>
      <u/>
      <sz val="11"/>
      <color theme="1"/>
      <name val="Calibri"/>
      <family val="2"/>
      <scheme val="minor"/>
    </font>
    <font>
      <b/>
      <sz val="11"/>
      <color rgb="FF0000CC"/>
      <name val="Calibri"/>
      <family val="2"/>
      <scheme val="minor"/>
    </font>
    <font>
      <b/>
      <sz val="11"/>
      <color rgb="FF00B050"/>
      <name val="Calibri"/>
      <family val="2"/>
      <scheme val="minor"/>
    </font>
    <font>
      <b/>
      <sz val="11"/>
      <color theme="7" tint="-0.499984740745262"/>
      <name val="Calibri"/>
      <family val="2"/>
      <scheme val="minor"/>
    </font>
    <font>
      <u/>
      <sz val="11"/>
      <color theme="10"/>
      <name val="Calibri"/>
      <family val="2"/>
      <charset val="177"/>
      <scheme val="minor"/>
    </font>
    <font>
      <b/>
      <sz val="11"/>
      <name val="Calibri"/>
      <family val="2"/>
      <scheme val="minor"/>
    </font>
    <font>
      <sz val="11"/>
      <color rgb="FF9C0006"/>
      <name val="Calibri"/>
      <family val="2"/>
      <scheme val="minor"/>
    </font>
    <font>
      <b/>
      <sz val="11"/>
      <color theme="9" tint="-0.499984740745262"/>
      <name val="Calibri"/>
      <family val="2"/>
      <scheme val="minor"/>
    </font>
    <font>
      <sz val="11"/>
      <color rgb="FF006100"/>
      <name val="Calibri"/>
      <family val="2"/>
      <charset val="177"/>
      <scheme val="minor"/>
    </font>
    <font>
      <sz val="11"/>
      <name val="Calibri"/>
      <family val="2"/>
      <scheme val="minor"/>
    </font>
    <font>
      <u/>
      <sz val="11"/>
      <name val="Calibri"/>
      <family val="2"/>
      <scheme val="minor"/>
    </font>
    <font>
      <sz val="11"/>
      <color theme="0" tint="-0.34998626667073579"/>
      <name val="Calibri"/>
      <family val="2"/>
      <scheme val="minor"/>
    </font>
    <font>
      <b/>
      <sz val="11"/>
      <color rgb="FFFFFF00"/>
      <name val="Calibri"/>
      <family val="2"/>
      <scheme val="minor"/>
    </font>
  </fonts>
  <fills count="17">
    <fill>
      <patternFill patternType="none"/>
    </fill>
    <fill>
      <patternFill patternType="gray125"/>
    </fill>
    <fill>
      <patternFill patternType="solid">
        <fgColor rgb="FFFFEB9C"/>
      </patternFill>
    </fill>
    <fill>
      <patternFill patternType="solid">
        <fgColor theme="5" tint="0.39997558519241921"/>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rgb="FF001E6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6E0B4"/>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C7CE"/>
      </patternFill>
    </fill>
    <fill>
      <patternFill patternType="solid">
        <fgColor rgb="FFC6EFCE"/>
      </patternFill>
    </fill>
    <fill>
      <patternFill patternType="solid">
        <fgColor rgb="FFFFFFCC"/>
      </patternFill>
    </fill>
    <fill>
      <patternFill patternType="solid">
        <fgColor rgb="FFFFFFE1"/>
        <bgColor indexed="64"/>
      </patternFill>
    </fill>
  </fills>
  <borders count="12">
    <border>
      <left/>
      <right/>
      <top/>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indexed="64"/>
      </left>
      <right style="thin">
        <color indexed="64"/>
      </right>
      <top style="thin">
        <color indexed="64"/>
      </top>
      <bottom style="thin">
        <color indexed="64"/>
      </bottom>
      <diagonal/>
    </border>
    <border>
      <left style="thin">
        <color theme="4" tint="0.39991454817346722"/>
      </left>
      <right/>
      <top style="thin">
        <color theme="4" tint="0.39991454817346722"/>
      </top>
      <bottom style="thin">
        <color theme="4" tint="0.39994506668294322"/>
      </bottom>
      <diagonal/>
    </border>
    <border>
      <left/>
      <right/>
      <top style="thin">
        <color theme="4" tint="0.39991454817346722"/>
      </top>
      <bottom style="thin">
        <color theme="4" tint="0.39994506668294322"/>
      </bottom>
      <diagonal/>
    </border>
    <border>
      <left/>
      <right style="thin">
        <color theme="4" tint="0.39991454817346722"/>
      </right>
      <top style="thin">
        <color theme="4" tint="0.39991454817346722"/>
      </top>
      <bottom style="thin">
        <color theme="4" tint="0.39994506668294322"/>
      </bottom>
      <diagonal/>
    </border>
    <border>
      <left style="thin">
        <color rgb="FFB2B2B2"/>
      </left>
      <right style="thin">
        <color rgb="FFB2B2B2"/>
      </right>
      <top style="thin">
        <color rgb="FFB2B2B2"/>
      </top>
      <bottom style="thin">
        <color rgb="FFB2B2B2"/>
      </bottom>
      <diagonal/>
    </border>
  </borders>
  <cellStyleXfs count="10">
    <xf numFmtId="0" fontId="0" fillId="0" borderId="0"/>
    <xf numFmtId="0" fontId="6"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13"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15" fillId="13" borderId="0" applyNumberFormat="0" applyBorder="0" applyAlignment="0" applyProtection="0"/>
    <xf numFmtId="0" fontId="17" fillId="14" borderId="0" applyNumberFormat="0" applyBorder="0" applyAlignment="0" applyProtection="0"/>
  </cellStyleXfs>
  <cellXfs count="93">
    <xf numFmtId="0" fontId="0" fillId="0" borderId="0" xfId="0"/>
    <xf numFmtId="0" fontId="5" fillId="0" borderId="0" xfId="0" applyFont="1" applyAlignment="1">
      <alignment horizontal="center" vertical="top" wrapText="1"/>
    </xf>
    <xf numFmtId="0" fontId="8" fillId="0" borderId="0" xfId="3" applyFont="1" applyFill="1" applyAlignment="1">
      <alignment horizontal="right" vertical="top" wrapText="1"/>
    </xf>
    <xf numFmtId="0" fontId="8" fillId="9" borderId="0" xfId="3" applyFont="1" applyFill="1" applyAlignment="1">
      <alignment horizontal="right" vertical="top" wrapText="1"/>
    </xf>
    <xf numFmtId="0" fontId="8" fillId="7" borderId="0" xfId="3" applyFont="1" applyFill="1" applyAlignment="1">
      <alignment horizontal="right" vertical="top" wrapText="1"/>
    </xf>
    <xf numFmtId="0" fontId="8" fillId="8" borderId="0" xfId="1" applyFont="1" applyFill="1" applyAlignment="1">
      <alignment horizontal="right" vertical="top" wrapText="1" readingOrder="2"/>
    </xf>
    <xf numFmtId="0" fontId="8" fillId="0" borderId="0" xfId="3" applyFont="1" applyFill="1" applyAlignment="1">
      <alignment horizontal="right" vertical="top" wrapText="1" readingOrder="2"/>
    </xf>
    <xf numFmtId="0" fontId="10" fillId="0" borderId="0" xfId="3" applyFont="1" applyFill="1" applyAlignment="1">
      <alignment horizontal="right" vertical="top" wrapText="1"/>
    </xf>
    <xf numFmtId="0" fontId="10" fillId="9" borderId="0" xfId="3" applyFont="1" applyFill="1" applyAlignment="1">
      <alignment horizontal="right" vertical="top" wrapText="1"/>
    </xf>
    <xf numFmtId="0" fontId="10" fillId="7" borderId="0" xfId="3" applyFont="1" applyFill="1" applyAlignment="1">
      <alignment horizontal="right" vertical="top" wrapText="1"/>
    </xf>
    <xf numFmtId="0" fontId="0" fillId="0" borderId="0" xfId="0" applyAlignment="1">
      <alignment horizontal="right" vertical="top" wrapText="1"/>
    </xf>
    <xf numFmtId="0" fontId="3" fillId="7" borderId="0" xfId="4" applyFill="1" applyAlignment="1">
      <alignment horizontal="right" vertical="top" wrapText="1"/>
    </xf>
    <xf numFmtId="0" fontId="8" fillId="8" borderId="0" xfId="1" applyFont="1" applyFill="1" applyAlignment="1">
      <alignment horizontal="right" vertical="top" wrapText="1"/>
    </xf>
    <xf numFmtId="0" fontId="0" fillId="7" borderId="0" xfId="0" applyFill="1" applyAlignment="1">
      <alignment horizontal="right" vertical="top" wrapText="1"/>
    </xf>
    <xf numFmtId="0" fontId="8" fillId="7" borderId="0" xfId="1" applyFont="1" applyFill="1" applyAlignment="1">
      <alignment horizontal="right" vertical="top" wrapText="1"/>
    </xf>
    <xf numFmtId="0" fontId="3" fillId="9" borderId="0" xfId="4" applyFill="1" applyAlignment="1">
      <alignment horizontal="right" vertical="top" wrapText="1"/>
    </xf>
    <xf numFmtId="0" fontId="8" fillId="9" borderId="0" xfId="1" applyFont="1" applyFill="1" applyAlignment="1">
      <alignment horizontal="right" vertical="top" wrapText="1"/>
    </xf>
    <xf numFmtId="0" fontId="4" fillId="0" borderId="0" xfId="3" applyFill="1" applyAlignment="1">
      <alignment horizontal="right" vertical="top" wrapText="1"/>
    </xf>
    <xf numFmtId="0" fontId="4" fillId="0" borderId="0" xfId="2" applyFill="1" applyAlignment="1">
      <alignment horizontal="right" vertical="top" wrapText="1"/>
    </xf>
    <xf numFmtId="0" fontId="6" fillId="0" borderId="0" xfId="1" applyFill="1" applyAlignment="1">
      <alignment horizontal="right" vertical="top" wrapText="1"/>
    </xf>
    <xf numFmtId="0" fontId="0" fillId="7" borderId="0" xfId="0" applyFill="1" applyAlignment="1">
      <alignment horizontal="center" vertical="center" wrapText="1"/>
    </xf>
    <xf numFmtId="0" fontId="11" fillId="0" borderId="0" xfId="3" applyFont="1" applyFill="1" applyAlignment="1">
      <alignment horizontal="left" vertical="top" wrapText="1"/>
    </xf>
    <xf numFmtId="0" fontId="10" fillId="0" borderId="0" xfId="3" applyFont="1" applyFill="1" applyAlignment="1">
      <alignment horizontal="left" vertical="top" wrapText="1"/>
    </xf>
    <xf numFmtId="0" fontId="10" fillId="9" borderId="0" xfId="3" applyFont="1" applyFill="1" applyAlignment="1">
      <alignment horizontal="left" vertical="top" wrapText="1"/>
    </xf>
    <xf numFmtId="0" fontId="10" fillId="7" borderId="0" xfId="3" applyFont="1" applyFill="1" applyAlignment="1">
      <alignment horizontal="left" vertical="top" wrapText="1"/>
    </xf>
    <xf numFmtId="0" fontId="12" fillId="0" borderId="0" xfId="3" applyFont="1" applyFill="1" applyAlignment="1">
      <alignment horizontal="left" vertical="top" wrapText="1"/>
    </xf>
    <xf numFmtId="0" fontId="4" fillId="0" borderId="0" xfId="3" applyFill="1" applyAlignment="1">
      <alignment horizontal="left" vertical="top" wrapText="1"/>
    </xf>
    <xf numFmtId="0" fontId="14" fillId="0" borderId="0" xfId="3" applyFont="1" applyFill="1" applyAlignment="1">
      <alignment horizontal="right" vertical="top" wrapText="1"/>
    </xf>
    <xf numFmtId="0" fontId="14" fillId="0" borderId="0" xfId="3" applyFont="1" applyFill="1" applyAlignment="1">
      <alignment horizontal="left" vertical="top" wrapText="1"/>
    </xf>
    <xf numFmtId="0" fontId="7" fillId="6" borderId="2" xfId="0" applyFont="1" applyFill="1" applyBorder="1" applyAlignment="1">
      <alignment horizontal="right" vertical="top" wrapText="1"/>
    </xf>
    <xf numFmtId="0" fontId="7" fillId="6" borderId="1" xfId="0" applyFont="1" applyFill="1" applyBorder="1" applyAlignment="1">
      <alignment horizontal="right" vertical="top" wrapText="1"/>
    </xf>
    <xf numFmtId="0" fontId="7" fillId="6" borderId="3" xfId="0" applyFont="1" applyFill="1" applyBorder="1" applyAlignment="1">
      <alignment horizontal="right" vertical="top" wrapText="1"/>
    </xf>
    <xf numFmtId="0" fontId="16" fillId="0" borderId="0" xfId="3" applyFont="1" applyFill="1" applyAlignment="1">
      <alignment horizontal="right" vertical="top" wrapText="1"/>
    </xf>
    <xf numFmtId="0" fontId="7" fillId="6" borderId="1" xfId="0" applyFont="1" applyFill="1" applyBorder="1" applyAlignment="1">
      <alignment horizontal="right" vertical="top" wrapText="1" readingOrder="2"/>
    </xf>
    <xf numFmtId="0" fontId="13" fillId="0" borderId="0" xfId="5" applyFill="1" applyAlignment="1">
      <alignment horizontal="right" vertical="top" wrapText="1" readingOrder="2"/>
    </xf>
    <xf numFmtId="0" fontId="13" fillId="11" borderId="0" xfId="5" applyFill="1" applyAlignment="1">
      <alignment horizontal="right" vertical="top" wrapText="1" readingOrder="2"/>
    </xf>
    <xf numFmtId="0" fontId="4" fillId="0" borderId="0" xfId="3" applyFill="1" applyAlignment="1">
      <alignment horizontal="right" vertical="top" wrapText="1" readingOrder="2"/>
    </xf>
    <xf numFmtId="0" fontId="18" fillId="0" borderId="0" xfId="3" applyFont="1" applyFill="1" applyAlignment="1">
      <alignment horizontal="right" vertical="top" wrapText="1"/>
    </xf>
    <xf numFmtId="0" fontId="19" fillId="0" borderId="0" xfId="5" applyFont="1" applyFill="1" applyAlignment="1">
      <alignment horizontal="right" vertical="top" wrapText="1" readingOrder="2"/>
    </xf>
    <xf numFmtId="0" fontId="13" fillId="15" borderId="11" xfId="5" applyFill="1" applyBorder="1" applyAlignment="1">
      <alignment horizontal="right" vertical="top" wrapText="1"/>
    </xf>
    <xf numFmtId="0" fontId="20" fillId="0" borderId="0" xfId="0" applyFont="1" applyAlignment="1">
      <alignment horizontal="center" vertical="top"/>
    </xf>
    <xf numFmtId="0" fontId="21" fillId="6" borderId="0" xfId="3" applyFont="1" applyFill="1" applyAlignment="1">
      <alignment horizontal="center" vertical="top" wrapText="1"/>
    </xf>
    <xf numFmtId="0" fontId="21" fillId="6" borderId="0" xfId="3" applyFont="1" applyFill="1" applyAlignment="1">
      <alignment horizontal="center" vertical="top" wrapText="1" readingOrder="2"/>
    </xf>
    <xf numFmtId="0" fontId="21" fillId="6" borderId="0" xfId="2" applyFont="1" applyFill="1" applyAlignment="1">
      <alignment horizontal="center" vertical="top" wrapText="1"/>
    </xf>
    <xf numFmtId="0" fontId="21" fillId="6" borderId="0" xfId="1" applyFont="1" applyFill="1" applyAlignment="1">
      <alignment horizontal="center" vertical="top" wrapText="1"/>
    </xf>
    <xf numFmtId="0" fontId="21" fillId="6" borderId="0" xfId="0" applyFont="1" applyFill="1" applyAlignment="1">
      <alignment horizontal="center" vertical="top" wrapText="1"/>
    </xf>
    <xf numFmtId="0" fontId="18" fillId="16" borderId="7" xfId="0" applyFont="1" applyFill="1" applyBorder="1" applyAlignment="1">
      <alignment horizontal="right" vertical="top" wrapText="1"/>
    </xf>
    <xf numFmtId="164" fontId="18" fillId="16" borderId="7" xfId="0" applyNumberFormat="1" applyFont="1" applyFill="1" applyBorder="1" applyAlignment="1">
      <alignment horizontal="center" vertical="top"/>
    </xf>
    <xf numFmtId="0" fontId="1" fillId="0" borderId="0" xfId="0" applyFont="1" applyAlignment="1">
      <alignment horizontal="center" vertical="top"/>
    </xf>
    <xf numFmtId="164" fontId="18" fillId="12" borderId="7" xfId="0" applyNumberFormat="1" applyFont="1" applyFill="1" applyBorder="1" applyAlignment="1">
      <alignment horizontal="center" vertical="top"/>
    </xf>
    <xf numFmtId="0" fontId="18" fillId="16" borderId="7" xfId="0" applyFont="1" applyFill="1" applyBorder="1" applyAlignment="1">
      <alignment horizontal="right" vertical="top" wrapText="1" readingOrder="2"/>
    </xf>
    <xf numFmtId="0" fontId="18" fillId="7" borderId="7" xfId="0" applyFont="1" applyFill="1" applyBorder="1" applyAlignment="1">
      <alignment horizontal="right" vertical="top" wrapText="1" readingOrder="2"/>
    </xf>
    <xf numFmtId="0" fontId="18" fillId="12" borderId="7" xfId="0" applyFont="1" applyFill="1" applyBorder="1" applyAlignment="1">
      <alignment horizontal="right" vertical="top" wrapText="1" readingOrder="2"/>
    </xf>
    <xf numFmtId="0" fontId="18" fillId="0" borderId="0" xfId="0" applyFont="1" applyAlignment="1">
      <alignment horizontal="right" vertical="top" wrapText="1" readingOrder="2"/>
    </xf>
    <xf numFmtId="0" fontId="18" fillId="0" borderId="0" xfId="0" applyFont="1" applyAlignment="1">
      <alignment horizontal="left" vertical="top" wrapText="1"/>
    </xf>
    <xf numFmtId="164" fontId="18" fillId="12" borderId="7" xfId="0" applyNumberFormat="1" applyFont="1" applyFill="1" applyBorder="1" applyAlignment="1">
      <alignment horizontal="center" vertical="top" wrapText="1"/>
    </xf>
    <xf numFmtId="164" fontId="18" fillId="16" borderId="7" xfId="0" applyNumberFormat="1" applyFont="1" applyFill="1" applyBorder="1" applyAlignment="1">
      <alignment horizontal="center" vertical="top" wrapText="1"/>
    </xf>
    <xf numFmtId="164" fontId="18" fillId="7" borderId="7" xfId="0" applyNumberFormat="1" applyFont="1" applyFill="1" applyBorder="1" applyAlignment="1">
      <alignment horizontal="center" vertical="top"/>
    </xf>
    <xf numFmtId="14" fontId="18" fillId="12" borderId="7" xfId="0" applyNumberFormat="1" applyFont="1" applyFill="1" applyBorder="1" applyAlignment="1">
      <alignment horizontal="right" vertical="top" wrapText="1" readingOrder="2"/>
    </xf>
    <xf numFmtId="0" fontId="18" fillId="0" borderId="7" xfId="0" applyFont="1" applyBorder="1" applyAlignment="1">
      <alignment horizontal="right" vertical="top" wrapText="1" readingOrder="2"/>
    </xf>
    <xf numFmtId="0" fontId="18" fillId="0" borderId="0" xfId="0" applyFont="1" applyAlignment="1">
      <alignment horizontal="center" vertical="top" wrapText="1" readingOrder="2"/>
    </xf>
    <xf numFmtId="0" fontId="18" fillId="12" borderId="7" xfId="0" applyFont="1" applyFill="1" applyBorder="1" applyAlignment="1">
      <alignment horizontal="right" vertical="top" wrapText="1"/>
    </xf>
    <xf numFmtId="0" fontId="18" fillId="12" borderId="7" xfId="0" applyFont="1" applyFill="1" applyBorder="1" applyAlignment="1">
      <alignment horizontal="left" vertical="top"/>
    </xf>
    <xf numFmtId="164" fontId="18" fillId="12" borderId="7" xfId="0" applyNumberFormat="1" applyFont="1" applyFill="1" applyBorder="1" applyAlignment="1">
      <alignment horizontal="center" vertical="top" wrapText="1" readingOrder="2"/>
    </xf>
    <xf numFmtId="14" fontId="18" fillId="12" borderId="7" xfId="0" applyNumberFormat="1" applyFont="1" applyFill="1" applyBorder="1" applyAlignment="1">
      <alignment horizontal="right" vertical="top"/>
    </xf>
    <xf numFmtId="164" fontId="18" fillId="0" borderId="7" xfId="0" applyNumberFormat="1" applyFont="1" applyBorder="1" applyAlignment="1">
      <alignment horizontal="center" vertical="top"/>
    </xf>
    <xf numFmtId="164" fontId="18" fillId="0" borderId="7" xfId="9" applyNumberFormat="1" applyFont="1" applyFill="1" applyBorder="1" applyAlignment="1">
      <alignment horizontal="center" vertical="top"/>
    </xf>
    <xf numFmtId="164" fontId="18" fillId="7" borderId="7" xfId="0" applyNumberFormat="1" applyFont="1" applyFill="1" applyBorder="1" applyAlignment="1">
      <alignment horizontal="center" vertical="top" wrapText="1"/>
    </xf>
    <xf numFmtId="16" fontId="18" fillId="7" borderId="7" xfId="0" applyNumberFormat="1" applyFont="1" applyFill="1" applyBorder="1" applyAlignment="1">
      <alignment horizontal="center" vertical="top" wrapText="1"/>
    </xf>
    <xf numFmtId="164" fontId="18" fillId="7" borderId="7" xfId="0" applyNumberFormat="1" applyFont="1" applyFill="1" applyBorder="1" applyAlignment="1">
      <alignment horizontal="center" vertical="top" wrapText="1" readingOrder="2"/>
    </xf>
    <xf numFmtId="164" fontId="18" fillId="0" borderId="0" xfId="0" applyNumberFormat="1" applyFont="1" applyAlignment="1">
      <alignment horizontal="center" vertical="top"/>
    </xf>
    <xf numFmtId="164" fontId="18" fillId="0" borderId="0" xfId="0" applyNumberFormat="1" applyFont="1" applyAlignment="1">
      <alignment horizontal="center" vertical="top" wrapText="1"/>
    </xf>
    <xf numFmtId="0" fontId="18" fillId="12" borderId="7" xfId="0" applyFont="1" applyFill="1" applyBorder="1" applyAlignment="1">
      <alignment horizontal="left" vertical="top" wrapText="1" readingOrder="2"/>
    </xf>
    <xf numFmtId="0" fontId="18" fillId="0" borderId="7" xfId="0" applyFont="1" applyBorder="1" applyAlignment="1">
      <alignment horizontal="left" vertical="top" wrapText="1"/>
    </xf>
    <xf numFmtId="0" fontId="18" fillId="16" borderId="7" xfId="0" applyFont="1" applyFill="1" applyBorder="1" applyAlignment="1">
      <alignment horizontal="left" vertical="top" wrapText="1" readingOrder="1"/>
    </xf>
    <xf numFmtId="0" fontId="18" fillId="16" borderId="7" xfId="0" applyFont="1" applyFill="1" applyBorder="1" applyAlignment="1">
      <alignment horizontal="left" vertical="top" wrapText="1"/>
    </xf>
    <xf numFmtId="0" fontId="18" fillId="7" borderId="7" xfId="0" applyFont="1" applyFill="1" applyBorder="1" applyAlignment="1">
      <alignment horizontal="left" vertical="top" wrapText="1"/>
    </xf>
    <xf numFmtId="0" fontId="1" fillId="0" borderId="0" xfId="0" applyFont="1" applyAlignment="1">
      <alignment vertical="top" wrapText="1"/>
    </xf>
    <xf numFmtId="164" fontId="18" fillId="12" borderId="7" xfId="0" applyNumberFormat="1" applyFont="1" applyFill="1" applyBorder="1" applyAlignment="1">
      <alignment horizontal="center" vertical="top" readingOrder="2"/>
    </xf>
    <xf numFmtId="0" fontId="18" fillId="10" borderId="7" xfId="0" applyFont="1" applyFill="1" applyBorder="1" applyAlignment="1">
      <alignment horizontal="center" vertical="top" wrapText="1" readingOrder="2"/>
    </xf>
    <xf numFmtId="0" fontId="18" fillId="16" borderId="7" xfId="0" applyFont="1" applyFill="1" applyBorder="1" applyAlignment="1">
      <alignment horizontal="center" vertical="top" wrapText="1" readingOrder="2"/>
    </xf>
    <xf numFmtId="164" fontId="18" fillId="12" borderId="7" xfId="0" applyNumberFormat="1" applyFont="1" applyFill="1" applyBorder="1" applyAlignment="1">
      <alignment horizontal="right" vertical="top"/>
    </xf>
    <xf numFmtId="164" fontId="18" fillId="7" borderId="7" xfId="0" applyNumberFormat="1" applyFont="1" applyFill="1" applyBorder="1" applyAlignment="1">
      <alignment horizontal="right" vertical="top" wrapText="1"/>
    </xf>
    <xf numFmtId="0" fontId="18" fillId="7" borderId="7" xfId="5" applyFont="1" applyFill="1" applyBorder="1" applyAlignment="1">
      <alignment horizontal="right" vertical="top" wrapText="1" readingOrder="2"/>
    </xf>
    <xf numFmtId="164" fontId="18" fillId="10" borderId="7" xfId="0" applyNumberFormat="1" applyFont="1" applyFill="1" applyBorder="1" applyAlignment="1">
      <alignment horizontal="right" vertical="top" wrapText="1" readingOrder="2"/>
    </xf>
    <xf numFmtId="0" fontId="19" fillId="0" borderId="7" xfId="5" applyFont="1" applyBorder="1" applyAlignment="1">
      <alignment horizontal="right" vertical="top" wrapText="1" readingOrder="2"/>
    </xf>
    <xf numFmtId="164" fontId="18" fillId="10" borderId="7" xfId="0" applyNumberFormat="1" applyFont="1" applyFill="1" applyBorder="1" applyAlignment="1">
      <alignment horizontal="right" wrapText="1" readingOrder="2"/>
    </xf>
    <xf numFmtId="0" fontId="1" fillId="0" borderId="8" xfId="3" applyFont="1" applyFill="1" applyBorder="1" applyAlignment="1">
      <alignment horizontal="right" vertical="top" wrapText="1"/>
    </xf>
    <xf numFmtId="0" fontId="1" fillId="0" borderId="9" xfId="3" applyFont="1" applyFill="1" applyBorder="1" applyAlignment="1">
      <alignment horizontal="right" vertical="top" wrapText="1"/>
    </xf>
    <xf numFmtId="0" fontId="1" fillId="0" borderId="10" xfId="3" applyFont="1" applyFill="1" applyBorder="1" applyAlignment="1">
      <alignment horizontal="right" vertical="top" wrapText="1"/>
    </xf>
    <xf numFmtId="0" fontId="1" fillId="0" borderId="4" xfId="3" applyFont="1" applyFill="1" applyBorder="1" applyAlignment="1">
      <alignment horizontal="right" vertical="top" wrapText="1"/>
    </xf>
    <xf numFmtId="0" fontId="1" fillId="0" borderId="5" xfId="3" applyFont="1" applyFill="1" applyBorder="1" applyAlignment="1">
      <alignment horizontal="right" vertical="top" wrapText="1"/>
    </xf>
    <xf numFmtId="0" fontId="1" fillId="0" borderId="6" xfId="3" applyFont="1" applyFill="1" applyBorder="1" applyAlignment="1">
      <alignment horizontal="right" vertical="top" wrapText="1"/>
    </xf>
  </cellXfs>
  <cellStyles count="10">
    <cellStyle name="40% - Accent6" xfId="3" builtinId="51"/>
    <cellStyle name="40% - הדגשה6 2" xfId="7" xr:uid="{00000000-0005-0000-0000-000001000000}"/>
    <cellStyle name="60% - Accent1" xfId="4" builtinId="32"/>
    <cellStyle name="60% - Accent2" xfId="2" builtinId="36"/>
    <cellStyle name="60% - הדגשה2 2" xfId="6" xr:uid="{00000000-0005-0000-0000-000004000000}"/>
    <cellStyle name="Good" xfId="9" builtinId="26"/>
    <cellStyle name="Hyperlink" xfId="5" builtinId="8"/>
    <cellStyle name="Neutral" xfId="1" builtinId="28"/>
    <cellStyle name="Normal" xfId="0" builtinId="0"/>
    <cellStyle name="רע 2" xfId="8" xr:uid="{00000000-0005-0000-0000-000009000000}"/>
  </cellStyles>
  <dxfs count="16">
    <dxf>
      <fill>
        <patternFill>
          <fgColor indexed="64"/>
          <bgColor theme="4" tint="0.79998168889431442"/>
        </patternFill>
      </fill>
      <alignment horizontal="right" vertical="top" textRotation="0" wrapText="1" indent="0" justifyLastLine="0" shrinkToFit="0" readingOrder="0"/>
    </dxf>
    <dxf>
      <fill>
        <patternFill>
          <fgColor indexed="64"/>
          <bgColor theme="4" tint="0.79998168889431442"/>
        </patternFill>
      </fill>
      <alignment horizontal="right" vertical="top" textRotation="0" wrapText="1" indent="0" justifyLastLine="0" shrinkToFit="0" readingOrder="0"/>
    </dxf>
    <dxf>
      <font>
        <strike val="0"/>
        <outline val="0"/>
        <shadow val="0"/>
        <u val="none"/>
        <vertAlign val="baseline"/>
        <sz val="11"/>
        <color rgb="FF001E61"/>
        <name val="Calibri"/>
        <scheme val="minor"/>
      </font>
      <fill>
        <patternFill patternType="solid">
          <fgColor indexed="64"/>
          <bgColor theme="6" tint="0.79998168889431442"/>
        </patternFill>
      </fill>
      <alignment horizontal="right" vertical="top" textRotation="0" wrapText="1" indent="0" justifyLastLine="0" shrinkToFit="0" readingOrder="0"/>
    </dxf>
    <dxf>
      <font>
        <strike val="0"/>
        <outline val="0"/>
        <shadow val="0"/>
        <u val="none"/>
        <vertAlign val="baseline"/>
        <sz val="11"/>
        <color rgb="FF001E61"/>
        <name val="Calibri"/>
        <scheme val="minor"/>
      </font>
      <fill>
        <patternFill patternType="solid">
          <fgColor indexed="64"/>
          <bgColor theme="6" tint="0.79998168889431442"/>
        </patternFill>
      </fill>
      <alignment horizontal="right" vertical="top" textRotation="0" wrapText="1" indent="0" justifyLastLine="0" shrinkToFit="0" readingOrder="0"/>
    </dxf>
    <dxf>
      <fill>
        <patternFill>
          <fgColor indexed="64"/>
          <bgColor theme="4" tint="0.79998168889431442"/>
        </patternFill>
      </fill>
      <alignment horizontal="right" vertical="top" textRotation="0" wrapText="1" indent="0" justifyLastLine="0" shrinkToFit="0" readingOrder="0"/>
    </dxf>
    <dxf>
      <fill>
        <patternFill>
          <fgColor indexed="64"/>
          <bgColor theme="4" tint="0.79998168889431442"/>
        </patternFill>
      </fill>
      <alignment horizontal="right" vertical="top" textRotation="0" wrapText="1" indent="0" justifyLastLine="0" shrinkToFit="0" readingOrder="0"/>
    </dxf>
    <dxf>
      <fill>
        <patternFill>
          <fgColor indexed="64"/>
          <bgColor theme="4" tint="0.79998168889431442"/>
        </patternFill>
      </fill>
      <alignment horizontal="right" vertical="top" textRotation="0" wrapText="1" indent="0" justifyLastLine="0" shrinkToFit="0" readingOrder="0"/>
    </dxf>
    <dxf>
      <fill>
        <patternFill>
          <fgColor indexed="64"/>
          <bgColor theme="4" tint="0.79998168889431442"/>
        </patternFill>
      </fill>
      <alignment horizontal="right" vertical="top" textRotation="0" wrapText="1" indent="0" justifyLastLine="0" shrinkToFit="0" readingOrder="0"/>
    </dxf>
    <dxf>
      <font>
        <strike val="0"/>
        <outline val="0"/>
        <shadow val="0"/>
        <u val="none"/>
        <vertAlign val="baseline"/>
        <sz val="11"/>
        <color rgb="FF001E61"/>
        <name val="Calibri"/>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rgb="FF001E61"/>
        <name val="Arial"/>
        <scheme val="minor"/>
      </font>
      <fill>
        <patternFill patternType="none">
          <fgColor indexed="64"/>
          <bgColor indexed="65"/>
        </patternFill>
      </fill>
      <alignment horizontal="right" vertical="top" textRotation="0" wrapText="1" indent="0" justifyLastLine="0" shrinkToFit="0" readingOrder="2"/>
    </dxf>
    <dxf>
      <font>
        <strike val="0"/>
        <outline val="0"/>
        <shadow val="0"/>
        <u val="none"/>
        <vertAlign val="baseline"/>
        <sz val="11"/>
        <color rgb="FF001E61"/>
        <name val="Calibri"/>
        <scheme val="minor"/>
      </font>
      <fill>
        <patternFill patternType="none">
          <fgColor indexed="64"/>
          <bgColor auto="1"/>
        </patternFill>
      </fill>
      <alignment horizontal="right" vertical="top" textRotation="0" wrapText="1" indent="0" justifyLastLine="0" shrinkToFit="0" readingOrder="0"/>
    </dxf>
    <dxf>
      <font>
        <strike val="0"/>
        <outline val="0"/>
        <shadow val="0"/>
        <u val="none"/>
        <vertAlign val="baseline"/>
        <sz val="11"/>
        <color rgb="FF0000CC"/>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rgb="FF0000CC"/>
        <name val="Calibri"/>
        <scheme val="minor"/>
      </font>
      <fill>
        <patternFill patternType="none">
          <fgColor indexed="64"/>
          <bgColor auto="1"/>
        </patternFill>
      </fill>
      <alignment horizontal="right" vertical="top" textRotation="0" wrapText="1" indent="0" justifyLastLine="0" shrinkToFit="0" readingOrder="0"/>
    </dxf>
    <dxf>
      <alignment horizontal="right" vertical="top" textRotation="0" wrapText="1" indent="0" justifyLastLine="0" shrinkToFit="0" readingOrder="0"/>
    </dxf>
    <dxf>
      <font>
        <b/>
        <i val="0"/>
        <strike val="0"/>
        <condense val="0"/>
        <extend val="0"/>
        <outline val="0"/>
        <shadow val="0"/>
        <u val="none"/>
        <vertAlign val="baseline"/>
        <sz val="11"/>
        <color rgb="FFFFFF00"/>
        <name val="Calibri"/>
        <scheme val="minor"/>
      </font>
      <fill>
        <patternFill patternType="solid">
          <fgColor indexed="64"/>
          <bgColor rgb="FF001E61"/>
        </patternFill>
      </fill>
      <alignment horizontal="center" vertical="top" textRotation="0" wrapText="1" indent="0" justifyLastLine="0" shrinkToFit="0" readingOrder="0"/>
    </dxf>
    <dxf>
      <font>
        <color rgb="FF00B050"/>
      </font>
    </dxf>
  </dxfs>
  <tableStyles count="0" defaultTableStyle="TableStyleMedium2" defaultPivotStyle="PivotStyleLight16"/>
  <colors>
    <mruColors>
      <color rgb="FFFFFFE1"/>
      <color rgb="FF0000CC"/>
      <color rgb="FFFFFFCC"/>
      <color rgb="FFFFCCFF"/>
      <color rgb="FF001E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02;&#1506;&#1511;&#1489;_&#1489;&#1497;&#1510;&#1493;&#15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utburn454-my.sharepoint.com/personal/ido_outburn_co_il/Documents/IL%20CORE/&#1514;&#1493;&#1499;&#1504;&#1497;&#1514;%20&#1506;&#1489;&#1493;&#1491;&#1492;-&#1510;&#1493;&#1493;&#1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קרת סיכומי ישיבות"/>
      <sheetName val="בקרת סיכומים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נית עבודה מטריצה"/>
      <sheetName val="צוות רחב"/>
      <sheetName val="ישויות"/>
      <sheetName val="משימות"/>
      <sheetName val="תתי משימות AllergyIntolerance"/>
      <sheetName val="תפקיד.מטפל"/>
      <sheetName val="QA"/>
    </sheetNames>
    <sheetDataSet>
      <sheetData sheetId="0">
        <row r="2">
          <cell r="C2" t="str">
            <v>פרופיל</v>
          </cell>
          <cell r="D2" t="str">
            <v>תאריך להגשת הפרופיל</v>
          </cell>
          <cell r="E2" t="str">
            <v>נושא בפרופיל</v>
          </cell>
          <cell r="F2" t="str">
            <v>סטטוס</v>
          </cell>
          <cell r="G2" t="str">
            <v>שלב בביצוע</v>
          </cell>
          <cell r="H2" t="str">
            <v>תאריך לסיום השלב שבביצוע</v>
          </cell>
        </row>
        <row r="3">
          <cell r="C3" t="str">
            <v>Address</v>
          </cell>
          <cell r="D3">
            <v>44757</v>
          </cell>
          <cell r="E3" t="str">
            <v>הכנת תוכן לרוויו</v>
          </cell>
          <cell r="F3" t="str">
            <v>בעבודה</v>
          </cell>
          <cell r="G3" t="str">
            <v>10.לצוות מוביל \ לקהילה להערות</v>
          </cell>
          <cell r="H3">
            <v>44757</v>
          </cell>
        </row>
        <row r="4">
          <cell r="C4" t="str">
            <v>AllergyIntolerance</v>
          </cell>
          <cell r="D4">
            <v>44801</v>
          </cell>
          <cell r="E4" t="str">
            <v>רגישות לחומרים</v>
          </cell>
          <cell r="F4" t="str">
            <v>בעבודה</v>
          </cell>
          <cell r="G4" t="str">
            <v>7. הכנת הדיון המסכם, בצוות הרחב</v>
          </cell>
          <cell r="H4">
            <v>44759</v>
          </cell>
        </row>
        <row r="5">
          <cell r="C5" t="str">
            <v>AllergyIntolerance</v>
          </cell>
          <cell r="D5">
            <v>44826</v>
          </cell>
          <cell r="E5" t="str">
            <v>טרמינולוגיה</v>
          </cell>
          <cell r="F5" t="str">
            <v>בעבודה</v>
          </cell>
          <cell r="G5" t="str">
            <v>6. נושאים קליניים ועסקיים (טרמינולוגיה, פרקטיקה רפואית, צרכים עסקיים)</v>
          </cell>
          <cell r="H5">
            <v>44770</v>
          </cell>
        </row>
        <row r="6">
          <cell r="C6" t="str">
            <v>Claim</v>
          </cell>
          <cell r="D6">
            <v>44955</v>
          </cell>
          <cell r="E6" t="str">
            <v>טופס 17</v>
          </cell>
          <cell r="F6" t="str">
            <v>הפרופיל הבא לבדיקה</v>
          </cell>
          <cell r="G6" t="str">
            <v>1.תיעדוף לטיפול</v>
          </cell>
          <cell r="H6">
            <v>44772</v>
          </cell>
        </row>
        <row r="7">
          <cell r="C7" t="str">
            <v>Communication</v>
          </cell>
          <cell r="D7">
            <v>44900</v>
          </cell>
          <cell r="E7" t="str">
            <v>הנחיות למטופל</v>
          </cell>
          <cell r="F7" t="str">
            <v>הפרופיל הבא</v>
          </cell>
          <cell r="G7" t="str">
            <v>1.תיעדוף לטיפול</v>
          </cell>
          <cell r="H7">
            <v>44774</v>
          </cell>
        </row>
        <row r="8">
          <cell r="C8" t="str">
            <v>Condition</v>
          </cell>
          <cell r="D8">
            <v>44749</v>
          </cell>
          <cell r="E8" t="str">
            <v>אבחנה</v>
          </cell>
          <cell r="F8" t="str">
            <v>מוגש לעיון</v>
          </cell>
          <cell r="G8" t="str">
            <v>10.לצוות מוביל \ לקהילה להערות</v>
          </cell>
          <cell r="H8">
            <v>44749</v>
          </cell>
        </row>
        <row r="9">
          <cell r="C9" t="str">
            <v>Coverage</v>
          </cell>
          <cell r="D9">
            <v>44955</v>
          </cell>
          <cell r="E9" t="str">
            <v>טופס 17</v>
          </cell>
          <cell r="F9" t="str">
            <v>הפרופיל הבא לבדיקה</v>
          </cell>
          <cell r="G9" t="str">
            <v>1.תיעדוף לטיפול</v>
          </cell>
          <cell r="H9">
            <v>44772</v>
          </cell>
        </row>
        <row r="10">
          <cell r="C10" t="str">
            <v>CoverageEligibilityRequest</v>
          </cell>
          <cell r="D10">
            <v>44955</v>
          </cell>
          <cell r="E10" t="str">
            <v>טופס 17</v>
          </cell>
          <cell r="F10" t="str">
            <v>הפרופיל הבא לבדיקה</v>
          </cell>
          <cell r="G10" t="str">
            <v>1.תיעדוף לטיפול</v>
          </cell>
          <cell r="H10">
            <v>44772</v>
          </cell>
        </row>
        <row r="11">
          <cell r="C11" t="str">
            <v>CoverageEligibilityResponse</v>
          </cell>
          <cell r="D11">
            <v>44955</v>
          </cell>
          <cell r="E11" t="str">
            <v>טופס 17</v>
          </cell>
          <cell r="F11" t="str">
            <v>הפרופיל הבא לבדיקה</v>
          </cell>
          <cell r="G11" t="str">
            <v>1.תיעדוף לטיפול</v>
          </cell>
          <cell r="H11">
            <v>44772</v>
          </cell>
        </row>
        <row r="12">
          <cell r="C12" t="str">
            <v>DiagnosticReport</v>
          </cell>
          <cell r="D12">
            <v>44825</v>
          </cell>
          <cell r="E12" t="str">
            <v xml:space="preserve"> Lab</v>
          </cell>
          <cell r="F12" t="str">
            <v>אחרי  Specimen</v>
          </cell>
          <cell r="G12" t="str">
            <v xml:space="preserve">3. אדפטציה ראשונית </v>
          </cell>
          <cell r="H12">
            <v>44772</v>
          </cell>
        </row>
        <row r="13">
          <cell r="C13" t="str">
            <v>Encounter</v>
          </cell>
          <cell r="D13">
            <v>44869</v>
          </cell>
          <cell r="E13" t="str">
            <v>הנחיות למטופל</v>
          </cell>
          <cell r="F13" t="str">
            <v>בעבודה</v>
          </cell>
          <cell r="G13" t="str">
            <v>2.לימוד דרישות עסקיות</v>
          </cell>
          <cell r="H13">
            <v>44757</v>
          </cell>
        </row>
        <row r="14">
          <cell r="C14" t="str">
            <v>IG   בדיקת אפשרויות כולל  GIT</v>
          </cell>
          <cell r="D14">
            <v>44926</v>
          </cell>
          <cell r="E14" t="str">
            <v>בדיקת חלופה עדיפה - בהמתנה</v>
          </cell>
          <cell r="F14" t="str">
            <v>בהמתנה</v>
          </cell>
          <cell r="G14" t="str">
            <v>1.תיעדוף לטיפול</v>
          </cell>
          <cell r="H14">
            <v>44772</v>
          </cell>
        </row>
        <row r="15">
          <cell r="C15" t="str">
            <v>Immunization חיסון</v>
          </cell>
          <cell r="D15">
            <v>44757</v>
          </cell>
          <cell r="E15" t="str">
            <v>חיסון</v>
          </cell>
          <cell r="F15" t="str">
            <v>בעבודה</v>
          </cell>
          <cell r="G15" t="str">
            <v>6. נושאים קליניים ועסקיים (טרמינולוגיה, פרקטיקה רפואית, צרכים עסקיים)</v>
          </cell>
          <cell r="H15">
            <v>44749</v>
          </cell>
        </row>
        <row r="16">
          <cell r="C16" t="str">
            <v>LAB ServiceRequest</v>
          </cell>
          <cell r="D16">
            <v>44881</v>
          </cell>
          <cell r="E16" t="str">
            <v>הפנייה למעבדה - שיבא + מאוחדת</v>
          </cell>
          <cell r="F16" t="str">
            <v>בהמתנה</v>
          </cell>
          <cell r="G16" t="str">
            <v>1.תיעדוף לטיפול</v>
          </cell>
          <cell r="H16">
            <v>44755</v>
          </cell>
        </row>
        <row r="17">
          <cell r="C17" t="str">
            <v>Location</v>
          </cell>
          <cell r="D17">
            <v>44808</v>
          </cell>
          <cell r="E17" t="str">
            <v>הכנת תוכן לרוויו</v>
          </cell>
          <cell r="F17" t="str">
            <v>בעבודה</v>
          </cell>
          <cell r="G17" t="str">
            <v>10.לצוות מוביל \ לקהילה להערות</v>
          </cell>
          <cell r="H17">
            <v>44808</v>
          </cell>
        </row>
        <row r="18">
          <cell r="C18" t="str">
            <v>MedicationRequest</v>
          </cell>
          <cell r="D18">
            <v>44811</v>
          </cell>
          <cell r="E18" t="str">
            <v>טרמינולוגיה--&gt; אלה</v>
          </cell>
          <cell r="F18" t="str">
            <v>של דניאל</v>
          </cell>
          <cell r="G18" t="str">
            <v>1.תיעדוף לטיפול</v>
          </cell>
          <cell r="H18">
            <v>44780</v>
          </cell>
        </row>
        <row r="19">
          <cell r="C19" t="str">
            <v>MedicationRequest</v>
          </cell>
          <cell r="D19">
            <v>44892</v>
          </cell>
          <cell r="E19"/>
          <cell r="F19" t="str">
            <v>אחרי  DiagnosticReport</v>
          </cell>
          <cell r="G19" t="str">
            <v>1.תיעדוף לטיפול</v>
          </cell>
          <cell r="H19">
            <v>44780</v>
          </cell>
        </row>
        <row r="20">
          <cell r="C20" t="str">
            <v>Observation GEN</v>
          </cell>
          <cell r="D20">
            <v>44861</v>
          </cell>
          <cell r="E20" t="str">
            <v>בדיקה</v>
          </cell>
          <cell r="F20" t="str">
            <v>בעבודה</v>
          </cell>
          <cell r="G20" t="str">
            <v>2. לימוד דרישות עסקיות</v>
          </cell>
          <cell r="H20">
            <v>44756</v>
          </cell>
        </row>
        <row r="21">
          <cell r="C21" t="str">
            <v>Observation Lab</v>
          </cell>
          <cell r="D21">
            <v>44878</v>
          </cell>
          <cell r="E21" t="str">
            <v>בדיקה במעבדה</v>
          </cell>
          <cell r="F21" t="str">
            <v xml:space="preserve">אחרי Observation </v>
          </cell>
          <cell r="G21" t="str">
            <v xml:space="preserve">3. אדפטציה ראשונית </v>
          </cell>
          <cell r="H21">
            <v>44772</v>
          </cell>
        </row>
        <row r="22">
          <cell r="C22" t="str">
            <v>Organization</v>
          </cell>
          <cell r="D22">
            <v>44773</v>
          </cell>
          <cell r="E22" t="str">
            <v xml:space="preserve">מוסדות רווחה </v>
          </cell>
          <cell r="F22" t="str">
            <v>פגישה עם BI משרד הרווחה</v>
          </cell>
          <cell r="G22" t="str">
            <v xml:space="preserve">8. צוות רחב, סקירה וביקורת - נקודות לפעולה </v>
          </cell>
          <cell r="H22">
            <v>44749</v>
          </cell>
        </row>
        <row r="23">
          <cell r="C23" t="str">
            <v>Organization</v>
          </cell>
          <cell r="D23">
            <v>44787</v>
          </cell>
          <cell r="E23" t="str">
            <v>מוסדות חינוך</v>
          </cell>
          <cell r="F23" t="str">
            <v>הושלם, לדיון בצוות מצומצם</v>
          </cell>
          <cell r="G23" t="str">
            <v xml:space="preserve">3. אדפטציה ראשונית </v>
          </cell>
          <cell r="H23">
            <v>44762</v>
          </cell>
        </row>
        <row r="24">
          <cell r="C24" t="str">
            <v>Organization</v>
          </cell>
          <cell r="D24">
            <v>44811</v>
          </cell>
          <cell r="E24" t="str">
            <v>הכנת תוכן לרוויו</v>
          </cell>
          <cell r="F24" t="str">
            <v>בעבודה</v>
          </cell>
          <cell r="G24" t="str">
            <v>10.לצוות מוביל \ לקהילה להערות</v>
          </cell>
          <cell r="H24">
            <v>44811</v>
          </cell>
        </row>
        <row r="25">
          <cell r="C25" t="str">
            <v>Patient</v>
          </cell>
          <cell r="D25">
            <v>44749</v>
          </cell>
          <cell r="E25" t="str">
            <v>הכנת תוכן לרוויו</v>
          </cell>
          <cell r="F25" t="str">
            <v>בעבודה</v>
          </cell>
          <cell r="G25" t="str">
            <v>10.לצוות מוביל \ לקהילה להערות</v>
          </cell>
          <cell r="H25">
            <v>44749</v>
          </cell>
        </row>
        <row r="26">
          <cell r="C26" t="str">
            <v>Practitioner</v>
          </cell>
          <cell r="D26">
            <v>44784</v>
          </cell>
          <cell r="E26" t="str">
            <v>עובדי רווחה</v>
          </cell>
          <cell r="F26" t="str">
            <v>הוספת  VS נדרש תוכן</v>
          </cell>
          <cell r="G26" t="str">
            <v xml:space="preserve">3. אדפטציה ראשונית </v>
          </cell>
          <cell r="H26">
            <v>44749</v>
          </cell>
        </row>
        <row r="27">
          <cell r="C27" t="str">
            <v>Practitioner</v>
          </cell>
          <cell r="D27">
            <v>44818</v>
          </cell>
          <cell r="E27" t="str">
            <v>הכנת תוכן לרוויו</v>
          </cell>
          <cell r="F27" t="str">
            <v>בעבודה</v>
          </cell>
          <cell r="G27" t="str">
            <v>10.לצוות מוביל \ לקהילה להערות</v>
          </cell>
          <cell r="H27">
            <v>44818</v>
          </cell>
        </row>
        <row r="28">
          <cell r="C28" t="str">
            <v>PractitionerRole</v>
          </cell>
          <cell r="D28">
            <v>44878</v>
          </cell>
          <cell r="E28" t="str">
            <v>תפקיד. מטפל</v>
          </cell>
          <cell r="F28" t="str">
            <v>בהמתנה</v>
          </cell>
          <cell r="G28" t="str">
            <v xml:space="preserve">3. אדפטציה ראשונית </v>
          </cell>
          <cell r="H28">
            <v>44780</v>
          </cell>
        </row>
        <row r="29">
          <cell r="C29" t="str">
            <v>Procedure</v>
          </cell>
          <cell r="D29">
            <v>44776</v>
          </cell>
          <cell r="E29" t="str">
            <v>טיפול</v>
          </cell>
          <cell r="F29" t="str">
            <v>בדיקה הצוות</v>
          </cell>
          <cell r="G29" t="str">
            <v>9. מימוש ההחלטות קידוד הפרופיל</v>
          </cell>
          <cell r="H29">
            <v>44745</v>
          </cell>
        </row>
        <row r="30">
          <cell r="C30" t="str">
            <v>Procedure</v>
          </cell>
          <cell r="D30">
            <v>44783</v>
          </cell>
          <cell r="E30" t="str">
            <v>הכנת תוכן לרוויו</v>
          </cell>
          <cell r="F30" t="str">
            <v>בעבודה</v>
          </cell>
          <cell r="G30" t="str">
            <v>10.לצוות מוביל \ לקהילה להערות</v>
          </cell>
          <cell r="H30">
            <v>44783</v>
          </cell>
        </row>
        <row r="31">
          <cell r="C31" t="str">
            <v>Procedure - Terminology</v>
          </cell>
          <cell r="D31">
            <v>44798</v>
          </cell>
          <cell r="E31" t="str">
            <v>טרמינולוגיה של ה"פרוצדורה"</v>
          </cell>
          <cell r="F31" t="str">
            <v xml:space="preserve">בהמתנה </v>
          </cell>
          <cell r="G31" t="str">
            <v>6. נושאים קליניים ועסקיים (טרמינולוגיה, פרקטיקה רפואית, צרכים עסקיים)</v>
          </cell>
          <cell r="H31">
            <v>44752</v>
          </cell>
        </row>
        <row r="32">
          <cell r="C32" t="str">
            <v>RelatedPerson</v>
          </cell>
          <cell r="D32">
            <v>44774</v>
          </cell>
          <cell r="E32" t="str">
            <v>הכנת תוכן לרוויו</v>
          </cell>
          <cell r="F32" t="str">
            <v>בעבודה</v>
          </cell>
          <cell r="G32" t="str">
            <v>10.לצוות מוביל \ לקהילה להערות</v>
          </cell>
          <cell r="H32">
            <v>44774</v>
          </cell>
        </row>
        <row r="33">
          <cell r="C33" t="str">
            <v>RelatedPerson</v>
          </cell>
          <cell r="D33">
            <v>44774</v>
          </cell>
          <cell r="E33" t="str">
            <v xml:space="preserve">איש קשר </v>
          </cell>
          <cell r="F33" t="str">
            <v>משימה להכנם תוכן לרוויו הועברה לארז</v>
          </cell>
          <cell r="G33" t="str">
            <v>10.לצוות מוביל \ לקהילה להערות</v>
          </cell>
          <cell r="H33">
            <v>44774</v>
          </cell>
        </row>
        <row r="34">
          <cell r="C34" t="str">
            <v>ServiceRequest</v>
          </cell>
          <cell r="D34">
            <v>44857</v>
          </cell>
          <cell r="E34" t="str">
            <v>הפנייה (גנרי)</v>
          </cell>
          <cell r="F34" t="str">
            <v>בדיקה בעולם</v>
          </cell>
          <cell r="G34" t="str">
            <v xml:space="preserve">3. אדפטציה ראשונית </v>
          </cell>
          <cell r="H34">
            <v>44745</v>
          </cell>
        </row>
        <row r="35">
          <cell r="C35" t="str">
            <v>Specimen</v>
          </cell>
          <cell r="D35">
            <v>44824</v>
          </cell>
          <cell r="E35" t="str">
            <v xml:space="preserve"> Lab</v>
          </cell>
          <cell r="F35" t="str">
            <v>אחרי  Observation Lab</v>
          </cell>
          <cell r="G35" t="str">
            <v xml:space="preserve">3. אדפטציה ראשונית </v>
          </cell>
          <cell r="H35">
            <v>44772</v>
          </cell>
        </row>
        <row r="36">
          <cell r="C36" t="str">
            <v>Task</v>
          </cell>
          <cell r="D36">
            <v>44953</v>
          </cell>
          <cell r="E36" t="str">
            <v>הנחיות למטופל</v>
          </cell>
          <cell r="F36" t="str">
            <v>הפרופיל הבא</v>
          </cell>
          <cell r="G36" t="str">
            <v>1.תיעדוף לטיפול</v>
          </cell>
          <cell r="H36">
            <v>44772</v>
          </cell>
        </row>
        <row r="37">
          <cell r="C37" t="str">
            <v>ייעוץ ServiceRequest</v>
          </cell>
          <cell r="D37">
            <v>44913</v>
          </cell>
          <cell r="E37" t="str">
            <v>הפנייה  לייעוץ - כללית</v>
          </cell>
          <cell r="F37" t="str">
            <v>אחרי ServiceRequest</v>
          </cell>
          <cell r="G37" t="str">
            <v>1.תיעדוף לטיפול</v>
          </cell>
          <cell r="H37">
            <v>44786</v>
          </cell>
        </row>
        <row r="38">
          <cell r="C38" t="str">
            <v>לפי הסדר</v>
          </cell>
          <cell r="D38">
            <v>44760</v>
          </cell>
          <cell r="E38" t="str">
            <v>QA</v>
          </cell>
          <cell r="F38" t="str">
            <v>בתהליך</v>
          </cell>
          <cell r="G38" t="str">
            <v>כללי</v>
          </cell>
          <cell r="H38">
            <v>44760</v>
          </cell>
        </row>
        <row r="39">
          <cell r="C39" t="str">
            <v>שירותים HealtheCareService</v>
          </cell>
          <cell r="D39">
            <v>44872</v>
          </cell>
          <cell r="E39" t="str">
            <v>קודי שירות</v>
          </cell>
          <cell r="F39" t="str">
            <v xml:space="preserve"> בטיפול מב"ר - יואל\טרמינולוגיה</v>
          </cell>
          <cell r="G39" t="str">
            <v>6. נושאים קליניים ועסקיים (טרמינולוגיה, פרקטיקה רפואית, צרכים עסקיים)</v>
          </cell>
          <cell r="H39">
            <v>44811</v>
          </cell>
        </row>
        <row r="40">
          <cell r="C40" t="str">
            <v>שירותים HealtheCareService</v>
          </cell>
          <cell r="D40">
            <v>44872</v>
          </cell>
          <cell r="E40" t="str">
            <v xml:space="preserve">טרמינולוגיה </v>
          </cell>
          <cell r="F40" t="str">
            <v xml:space="preserve"> בטיפול מב"ר - יואל\טרמינולוגיה</v>
          </cell>
          <cell r="G40" t="str">
            <v>6. נושאים קליניים ועסקיים (טרמינולוגיה, פרקטיקה רפואית, צרכים עסקיים)</v>
          </cell>
          <cell r="H40">
            <v>44811</v>
          </cell>
        </row>
        <row r="41">
          <cell r="C41" t="str">
            <v>טרמינולוגיה</v>
          </cell>
          <cell r="D41">
            <v>44811</v>
          </cell>
          <cell r="E41" t="str">
            <v>CPT - קטלוג מב"ר</v>
          </cell>
          <cell r="F41" t="str">
            <v>עבודה עם צוות טרמינולוגיה</v>
          </cell>
          <cell r="G41" t="str">
            <v>6. נושאים קליניים ועסקיים (טרמינולוגיה, פרקטיקה רפואית, צרכים עסקיים)</v>
          </cell>
          <cell r="H41">
            <v>44780</v>
          </cell>
        </row>
        <row r="42">
          <cell r="C42"/>
          <cell r="D42">
            <v>44926</v>
          </cell>
          <cell r="E42" t="str">
            <v>פיתוח והטמעת IG</v>
          </cell>
          <cell r="F42" t="str">
            <v>המתנה להתקדמות עולמית</v>
          </cell>
          <cell r="G42" t="str">
            <v>כללי</v>
          </cell>
          <cell r="H42">
            <v>44803</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טבלה13" displayName="טבלה13" ref="A4:M34" totalsRowShown="0" headerRowDxfId="14" dataDxfId="13">
  <autoFilter ref="A4:M34" xr:uid="{00000000-0009-0000-0100-000002000000}"/>
  <sortState xmlns:xlrd2="http://schemas.microsoft.com/office/spreadsheetml/2017/richdata2" ref="A5:M34">
    <sortCondition ref="D5:D34"/>
  </sortState>
  <tableColumns count="13">
    <tableColumn id="3" xr3:uid="{00000000-0010-0000-0000-000003000000}" name="ישות מידע" dataDxfId="12"/>
    <tableColumn id="4" xr3:uid="{00000000-0010-0000-0000-000004000000}" name="יצוג ב-FHIR _x000a_(הצעה ראשונית)" dataDxfId="11"/>
    <tableColumn id="5" xr3:uid="{00000000-0010-0000-0000-000005000000}" name="מושגים נוספים, תכולה" dataDxfId="10"/>
    <tableColumn id="2" xr3:uid="{00000000-0010-0000-0000-000002000000}" name="קשור אל" dataDxfId="9"/>
    <tableColumn id="6" xr3:uid="{00000000-0010-0000-0000-000006000000}" name="הערות" dataDxfId="8"/>
    <tableColumn id="7" xr3:uid="{00000000-0010-0000-0000-000007000000}" name="הנגשת מידע מהקופה ל (אפליקציות) מטופל" dataDxfId="7"/>
    <tableColumn id="8" xr3:uid="{00000000-0010-0000-0000-000008000000}" name="יצירת מידע ע&quot;י מטופל והעשוי להיות משותף עם הקופה" dataDxfId="6"/>
    <tableColumn id="9" xr3:uid="{00000000-0010-0000-0000-000009000000}" name="הנגשת מידע מהקופה לאפליקציות למטפלים/ ספקים" dataDxfId="5"/>
    <tableColumn id="10" xr3:uid="{00000000-0010-0000-0000-00000A000000}" name="יצירת מידע ע&quot;י מטפל/ מכון/ ספק והעשוי להיות משותף עם המטופל ו/או עם הקופה" dataDxfId="4"/>
    <tableColumn id="11" xr3:uid="{00000000-0010-0000-0000-00000B000000}" name="תשתית מידע " dataDxfId="3"/>
    <tableColumn id="12" xr3:uid="{00000000-0010-0000-0000-00000C000000}" name="טרמינולוגיה" dataDxfId="2"/>
    <tableColumn id="14" xr3:uid="{00000000-0010-0000-0000-00000E000000}" name="אחריות מב&quot;ר" dataDxfId="1"/>
    <tableColumn id="1" xr3:uid="{00000000-0010-0000-0000-000001000000}" name="סדר שהיה" dataDxfId="0"/>
  </tableColumns>
  <tableStyleInfo name="TableStyleMedium2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mplifier.net/ilcommunityreview/ilcoremedicationrequest" TargetMode="External"/><Relationship Id="rId1" Type="http://schemas.openxmlformats.org/officeDocument/2006/relationships/hyperlink" Target="https://simplifier.net/ilcommunityreview/ilcoremedicationrequest"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file:///C:\Users\User\AppData\:x:\r\sites\FHIRILCore\Shared%20Documents\Management\%25D7%25A8%25D7%25A9%25D7%2599%25D7%259E%25D7%25AA%20%25D7%25A4%25D7%25A8%25D7%2595%25D7%25A4%25D7%2599%25D7%259C%25D7%2599%25D7%259D%20%25D7%259C%20REV.xlsx%3fd=w062f30316f5c4c838b80822619de3673&amp;csf=1&amp;web=1&amp;e=Vw6Ha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41"/>
  <sheetViews>
    <sheetView rightToLeft="1" tabSelected="1" zoomScale="110" zoomScaleNormal="110" workbookViewId="0">
      <pane xSplit="1" ySplit="2" topLeftCell="B27" activePane="bottomRight" state="frozen"/>
      <selection pane="bottomRight" activeCell="B1" sqref="B1:B1048576"/>
      <selection pane="bottomLeft" activeCell="A2" sqref="A2"/>
      <selection pane="topRight" activeCell="B1" sqref="B1"/>
    </sheetView>
  </sheetViews>
  <sheetFormatPr defaultColWidth="9" defaultRowHeight="15"/>
  <cols>
    <col min="1" max="1" width="24.140625" style="54" customWidth="1"/>
    <col min="2" max="2" width="11.7109375" style="71" customWidth="1"/>
    <col min="3" max="3" width="15.85546875" style="53" customWidth="1"/>
    <col min="4" max="4" width="22.140625" style="53" customWidth="1"/>
    <col min="5" max="5" width="26.85546875" style="60" customWidth="1"/>
    <col min="6" max="6" width="10.140625" style="70" customWidth="1"/>
    <col min="7" max="16384" width="9" style="48"/>
  </cols>
  <sheetData>
    <row r="2" spans="1:6" s="77" customFormat="1" ht="60" customHeight="1">
      <c r="A2" s="79" t="s">
        <v>0</v>
      </c>
      <c r="B2" s="86" t="s">
        <v>1</v>
      </c>
      <c r="C2" s="79" t="s">
        <v>2</v>
      </c>
      <c r="D2" s="79" t="s">
        <v>3</v>
      </c>
      <c r="E2" s="79" t="s">
        <v>4</v>
      </c>
      <c r="F2" s="84" t="s">
        <v>5</v>
      </c>
    </row>
    <row r="3" spans="1:6">
      <c r="A3" s="72" t="s">
        <v>6</v>
      </c>
      <c r="B3" s="49">
        <f>VLOOKUP($A3,'[2]תוכנית עבודה מטריצה'!$C:$H,2,0)</f>
        <v>44749</v>
      </c>
      <c r="C3" s="49" t="str">
        <f>VLOOKUP($A3,'[2]תוכנית עבודה מטריצה'!$C:$H,3,0)</f>
        <v>הכנת תוכן לרוויו</v>
      </c>
      <c r="D3" s="81" t="str">
        <f>VLOOKUP($A3,'[2]תוכנית עבודה מטריצה'!$C:$H,4,0)</f>
        <v>בעבודה</v>
      </c>
      <c r="E3" s="78" t="str">
        <f>VLOOKUP($A3,'[2]תוכנית עבודה מטריצה'!$C:$H,5,0)</f>
        <v>10.לצוות מוביל \ לקהילה להערות</v>
      </c>
      <c r="F3" s="49">
        <f>VLOOKUP($A3,'[2]תוכנית עבודה מטריצה'!$C:$H,6,0)</f>
        <v>44749</v>
      </c>
    </row>
    <row r="4" spans="1:6">
      <c r="A4" s="74" t="s">
        <v>7</v>
      </c>
      <c r="B4" s="56">
        <f>VLOOKUP($A4,'[2]תוכנית עבודה מטריצה'!$C:$H,2,0)</f>
        <v>44749</v>
      </c>
      <c r="C4" s="50" t="str">
        <f>VLOOKUP($A4,'[2]תוכנית עבודה מטריצה'!$C:$H,3,0)</f>
        <v>אבחנה</v>
      </c>
      <c r="D4" s="50" t="str">
        <f>VLOOKUP($A4,'[2]תוכנית עבודה מטריצה'!$C:$H,4,0)</f>
        <v>מוגש לעיון</v>
      </c>
      <c r="E4" s="50" t="str">
        <f>VLOOKUP($A4,'[2]תוכנית עבודה מטריצה'!$C:$H,5,0)</f>
        <v>10.לצוות מוביל \ לקהילה להערות</v>
      </c>
      <c r="F4" s="47">
        <f>VLOOKUP($A4,'[2]תוכנית עבודה מטריצה'!$C:$H,6,0)</f>
        <v>44749</v>
      </c>
    </row>
    <row r="5" spans="1:6" ht="45">
      <c r="A5" s="62" t="s">
        <v>8</v>
      </c>
      <c r="B5" s="55">
        <f>VLOOKUP($A5,'[2]תוכנית עבודה מטריצה'!$C:$H,2,0)</f>
        <v>44757</v>
      </c>
      <c r="C5" s="61" t="str">
        <f>VLOOKUP($A5,'[2]תוכנית עבודה מטריצה'!$C:$H,3,0)</f>
        <v>חיסון</v>
      </c>
      <c r="D5" s="61" t="str">
        <f>VLOOKUP($A5,'[2]תוכנית עבודה מטריצה'!$C:$H,4,0)</f>
        <v>בעבודה</v>
      </c>
      <c r="E5" s="58" t="str">
        <f>VLOOKUP($A5,'[2]תוכנית עבודה מטריצה'!$C:$H,5,0)</f>
        <v>6. נושאים קליניים ועסקיים (טרמינולוגיה, פרקטיקה רפואית, צרכים עסקיים)</v>
      </c>
      <c r="F5" s="55">
        <f>VLOOKUP($A5,'[2]תוכנית עבודה מטריצה'!$C:$H,6,0)</f>
        <v>44749</v>
      </c>
    </row>
    <row r="6" spans="1:6">
      <c r="A6" s="72" t="s">
        <v>9</v>
      </c>
      <c r="B6" s="49">
        <f>VLOOKUP($A6,'[2]תוכנית עבודה מטריצה'!$C:$H,2,0)</f>
        <v>44757</v>
      </c>
      <c r="C6" s="52" t="str">
        <f>VLOOKUP($A6,'[2]תוכנית עבודה מטריצה'!$C:$H,3,0)</f>
        <v>הכנת תוכן לרוויו</v>
      </c>
      <c r="D6" s="52" t="str">
        <f>VLOOKUP($A6,'[2]תוכנית עבודה מטריצה'!$C:$H,4,0)</f>
        <v>בעבודה</v>
      </c>
      <c r="E6" s="52" t="str">
        <f>VLOOKUP($A6,'[2]תוכנית עבודה מטריצה'!$C:$H,5,0)</f>
        <v>10.לצוות מוביל \ לקהילה להערות</v>
      </c>
      <c r="F6" s="49">
        <f>VLOOKUP($A6,'[2]תוכנית עבודה מטריצה'!$C:$H,6,0)</f>
        <v>44757</v>
      </c>
    </row>
    <row r="7" spans="1:6">
      <c r="A7" s="73" t="s">
        <v>10</v>
      </c>
      <c r="B7" s="65">
        <f>VLOOKUP($A7,'[2]תוכנית עבודה מטריצה'!$C:$H,2,0)</f>
        <v>44760</v>
      </c>
      <c r="C7" s="85" t="str">
        <f>VLOOKUP($A7,'[2]תוכנית עבודה מטריצה'!$C:$H,3,0)</f>
        <v>QA</v>
      </c>
      <c r="D7" s="59" t="str">
        <f>VLOOKUP($A7,'[2]תוכנית עבודה מטריצה'!$C:$H,4,0)</f>
        <v>בתהליך</v>
      </c>
      <c r="E7" s="59" t="str">
        <f>VLOOKUP($A7,'[2]תוכנית עבודה מטריצה'!$C:$H,5,0)</f>
        <v>כללי</v>
      </c>
      <c r="F7" s="65">
        <f>VLOOKUP($A7,'[2]תוכנית עבודה מטריצה'!$C:$H,6,0)</f>
        <v>44760</v>
      </c>
    </row>
    <row r="8" spans="1:6" ht="30">
      <c r="A8" s="72" t="s">
        <v>11</v>
      </c>
      <c r="B8" s="49">
        <f>VLOOKUP($A8,'[2]תוכנית עבודה מטריצה'!$C:$H,2,0)</f>
        <v>44773</v>
      </c>
      <c r="C8" s="52" t="str">
        <f>VLOOKUP($A8,'[2]תוכנית עבודה מטריצה'!$C:$H,3,0)</f>
        <v xml:space="preserve">מוסדות רווחה </v>
      </c>
      <c r="D8" s="52" t="str">
        <f>VLOOKUP($A8,'[2]תוכנית עבודה מטריצה'!$C:$H,4,0)</f>
        <v>פגישה עם BI משרד הרווחה</v>
      </c>
      <c r="E8" s="52" t="str">
        <f>VLOOKUP($A8,'[2]תוכנית עבודה מטריצה'!$C:$H,5,0)</f>
        <v xml:space="preserve">8. צוות רחב, סקירה וביקורת - נקודות לפעולה </v>
      </c>
      <c r="F8" s="49">
        <f>VLOOKUP($A8,'[2]תוכנית עבודה מטריצה'!$C:$H,6,0)</f>
        <v>44749</v>
      </c>
    </row>
    <row r="9" spans="1:6" ht="30">
      <c r="A9" s="76" t="s">
        <v>11</v>
      </c>
      <c r="B9" s="67">
        <f>VLOOKUP($A9,'[2]תוכנית עבודה מטריצה'!$C:$H,2,0)</f>
        <v>44773</v>
      </c>
      <c r="C9" s="51" t="str">
        <f>VLOOKUP($A9,'[2]תוכנית עבודה מטריצה'!$C:$H,3,0)</f>
        <v xml:space="preserve">מוסדות רווחה </v>
      </c>
      <c r="D9" s="51" t="str">
        <f>VLOOKUP($A9,'[2]תוכנית עבודה מטריצה'!$C:$H,4,0)</f>
        <v>פגישה עם BI משרד הרווחה</v>
      </c>
      <c r="E9" s="51" t="str">
        <f>VLOOKUP($A9,'[2]תוכנית עבודה מטריצה'!$C:$H,5,0)</f>
        <v xml:space="preserve">8. צוות רחב, סקירה וביקורת - נקודות לפעולה </v>
      </c>
      <c r="F9" s="68">
        <f>VLOOKUP($A9,'[2]תוכנית עבודה מטריצה'!$C:$H,6,0)</f>
        <v>44749</v>
      </c>
    </row>
    <row r="10" spans="1:6" ht="30">
      <c r="A10" s="76" t="s">
        <v>11</v>
      </c>
      <c r="B10" s="67">
        <f>VLOOKUP($A10,'[2]תוכנית עבודה מטריצה'!$C:$H,2,0)</f>
        <v>44773</v>
      </c>
      <c r="C10" s="51" t="str">
        <f>VLOOKUP($A10,'[2]תוכנית עבודה מטריצה'!$C:$H,3,0)</f>
        <v xml:space="preserve">מוסדות רווחה </v>
      </c>
      <c r="D10" s="51" t="str">
        <f>VLOOKUP($A10,'[2]תוכנית עבודה מטריצה'!$C:$H,4,0)</f>
        <v>פגישה עם BI משרד הרווחה</v>
      </c>
      <c r="E10" s="51" t="str">
        <f>VLOOKUP($A10,'[2]תוכנית עבודה מטריצה'!$C:$H,5,0)</f>
        <v xml:space="preserve">8. צוות רחב, סקירה וביקורת - נקודות לפעולה </v>
      </c>
      <c r="F10" s="57">
        <f>VLOOKUP($A10,'[2]תוכנית עבודה מטריצה'!$C:$H,6,0)</f>
        <v>44749</v>
      </c>
    </row>
    <row r="11" spans="1:6">
      <c r="A11" s="72" t="s">
        <v>12</v>
      </c>
      <c r="B11" s="49">
        <f>VLOOKUP($A11,'[2]תוכנית עבודה מטריצה'!$C:$H,2,0)</f>
        <v>44774</v>
      </c>
      <c r="C11" s="49" t="str">
        <f>VLOOKUP($A11,'[2]תוכנית עבודה מטריצה'!$C:$H,3,0)</f>
        <v>הכנת תוכן לרוויו</v>
      </c>
      <c r="D11" s="81" t="str">
        <f>VLOOKUP($A11,'[2]תוכנית עבודה מטריצה'!$C:$H,4,0)</f>
        <v>בעבודה</v>
      </c>
      <c r="E11" s="78" t="str">
        <f>VLOOKUP($A11,'[2]תוכנית עבודה מטריצה'!$C:$H,5,0)</f>
        <v>10.לצוות מוביל \ לקהילה להערות</v>
      </c>
      <c r="F11" s="49">
        <f>VLOOKUP($A11,'[2]תוכנית עבודה מטריצה'!$C:$H,6,0)</f>
        <v>44774</v>
      </c>
    </row>
    <row r="12" spans="1:6">
      <c r="A12" s="76" t="s">
        <v>12</v>
      </c>
      <c r="B12" s="67">
        <f>VLOOKUP($A12,'[2]תוכנית עבודה מטריצה'!$C:$H,2,0)</f>
        <v>44774</v>
      </c>
      <c r="C12" s="51" t="str">
        <f>VLOOKUP($A12,'[2]תוכנית עבודה מטריצה'!$C:$H,3,0)</f>
        <v>הכנת תוכן לרוויו</v>
      </c>
      <c r="D12" s="51" t="str">
        <f>VLOOKUP($A12,'[2]תוכנית עבודה מטריצה'!$C:$H,4,0)</f>
        <v>בעבודה</v>
      </c>
      <c r="E12" s="51" t="str">
        <f>VLOOKUP($A12,'[2]תוכנית עבודה מטריצה'!$C:$H,5,0)</f>
        <v>10.לצוות מוביל \ לקהילה להערות</v>
      </c>
      <c r="F12" s="57">
        <f>VLOOKUP($A12,'[2]תוכנית עבודה מטריצה'!$C:$H,6,0)</f>
        <v>44774</v>
      </c>
    </row>
    <row r="13" spans="1:6" ht="30">
      <c r="A13" s="74" t="s">
        <v>13</v>
      </c>
      <c r="B13" s="56">
        <f>VLOOKUP($A13,'[2]תוכנית עבודה מטריצה'!$C:$H,2,0)</f>
        <v>44776</v>
      </c>
      <c r="C13" s="50" t="str">
        <f>VLOOKUP($A13,'[2]תוכנית עבודה מטריצה'!$C:$H,3,0)</f>
        <v>טיפול</v>
      </c>
      <c r="D13" s="50" t="str">
        <f>VLOOKUP($A13,'[2]תוכנית עבודה מטריצה'!$C:$H,4,0)</f>
        <v>בדיקה הצוות</v>
      </c>
      <c r="E13" s="50" t="str">
        <f>VLOOKUP($A13,'[2]תוכנית עבודה מטריצה'!$C:$H,5,0)</f>
        <v>9. מימוש ההחלטות קידוד הפרופיל</v>
      </c>
      <c r="F13" s="47">
        <f>VLOOKUP($A13,'[2]תוכנית עבודה מטריצה'!$C:$H,6,0)</f>
        <v>44745</v>
      </c>
    </row>
    <row r="14" spans="1:6" ht="30">
      <c r="A14" s="72" t="s">
        <v>13</v>
      </c>
      <c r="B14" s="49">
        <f>VLOOKUP($A14,'[2]תוכנית עבודה מטריצה'!$C:$H,2,0)</f>
        <v>44776</v>
      </c>
      <c r="C14" s="52" t="str">
        <f>VLOOKUP($A14,'[2]תוכנית עבודה מטריצה'!$C:$H,3,0)</f>
        <v>טיפול</v>
      </c>
      <c r="D14" s="52" t="str">
        <f>VLOOKUP($A14,'[2]תוכנית עבודה מטריצה'!$C:$H,4,0)</f>
        <v>בדיקה הצוות</v>
      </c>
      <c r="E14" s="52" t="str">
        <f>VLOOKUP($A14,'[2]תוכנית עבודה מטריצה'!$C:$H,5,0)</f>
        <v>9. מימוש ההחלטות קידוד הפרופיל</v>
      </c>
      <c r="F14" s="49">
        <f>VLOOKUP($A14,'[2]תוכנית עבודה מטריצה'!$C:$H,6,0)</f>
        <v>44745</v>
      </c>
    </row>
    <row r="15" spans="1:6">
      <c r="A15" s="72" t="s">
        <v>14</v>
      </c>
      <c r="B15" s="49">
        <f>VLOOKUP($A15,'[2]תוכנית עבודה מטריצה'!$C:$H,2,0)</f>
        <v>44784</v>
      </c>
      <c r="C15" s="52" t="str">
        <f>VLOOKUP($A15,'[2]תוכנית עבודה מטריצה'!$C:$H,3,0)</f>
        <v>עובדי רווחה</v>
      </c>
      <c r="D15" s="52" t="str">
        <f>VLOOKUP($A15,'[2]תוכנית עבודה מטריצה'!$C:$H,4,0)</f>
        <v>הוספת  VS נדרש תוכן</v>
      </c>
      <c r="E15" s="52" t="str">
        <f>VLOOKUP($A15,'[2]תוכנית עבודה מטריצה'!$C:$H,5,0)</f>
        <v xml:space="preserve">3. אדפטציה ראשונית </v>
      </c>
      <c r="F15" s="49">
        <f>VLOOKUP($A15,'[2]תוכנית עבודה מטריצה'!$C:$H,6,0)</f>
        <v>44749</v>
      </c>
    </row>
    <row r="16" spans="1:6">
      <c r="A16" s="76" t="s">
        <v>14</v>
      </c>
      <c r="B16" s="69">
        <f>VLOOKUP($A16,'[2]תוכנית עבודה מטריצה'!$C:$H,2,0)</f>
        <v>44784</v>
      </c>
      <c r="C16" s="51" t="str">
        <f>VLOOKUP($A16,'[2]תוכנית עבודה מטריצה'!$C:$H,3,0)</f>
        <v>עובדי רווחה</v>
      </c>
      <c r="D16" s="51" t="str">
        <f>VLOOKUP($A16,'[2]תוכנית עבודה מטריצה'!$C:$H,4,0)</f>
        <v>הוספת  VS נדרש תוכן</v>
      </c>
      <c r="E16" s="51" t="str">
        <f>VLOOKUP($A16,'[2]תוכנית עבודה מטריצה'!$C:$H,5,0)</f>
        <v xml:space="preserve">3. אדפטציה ראשונית </v>
      </c>
      <c r="F16" s="68">
        <f>VLOOKUP($A16,'[2]תוכנית עבודה מטריצה'!$C:$H,6,0)</f>
        <v>44749</v>
      </c>
    </row>
    <row r="17" spans="1:6" ht="45">
      <c r="A17" s="74" t="s">
        <v>15</v>
      </c>
      <c r="B17" s="56">
        <f>VLOOKUP($A17,'[2]תוכנית עבודה מטריצה'!$C:$H,2,0)</f>
        <v>44798</v>
      </c>
      <c r="C17" s="50" t="str">
        <f>VLOOKUP($A17,'[2]תוכנית עבודה מטריצה'!$C:$H,3,0)</f>
        <v>טרמינולוגיה של ה"פרוצדורה"</v>
      </c>
      <c r="D17" s="50" t="str">
        <f>VLOOKUP($A17,'[2]תוכנית עבודה מטריצה'!$C:$H,4,0)</f>
        <v xml:space="preserve">בהמתנה </v>
      </c>
      <c r="E17" s="50" t="str">
        <f>VLOOKUP($A17,'[2]תוכנית עבודה מטריצה'!$C:$H,5,0)</f>
        <v>6. נושאים קליניים ועסקיים (טרמינולוגיה, פרקטיקה רפואית, צרכים עסקיים)</v>
      </c>
      <c r="F17" s="47">
        <f>VLOOKUP($A17,'[2]תוכנית עבודה מטריצה'!$C:$H,6,0)</f>
        <v>44752</v>
      </c>
    </row>
    <row r="18" spans="1:6" ht="30">
      <c r="A18" s="76" t="s">
        <v>16</v>
      </c>
      <c r="B18" s="67">
        <f>VLOOKUP($A18,'[2]תוכנית עבודה מטריצה'!$C:$H,2,0)</f>
        <v>44801</v>
      </c>
      <c r="C18" s="51" t="str">
        <f>VLOOKUP($A18,'[2]תוכנית עבודה מטריצה'!$C:$H,3,0)</f>
        <v>רגישות לחומרים</v>
      </c>
      <c r="D18" s="51" t="str">
        <f>VLOOKUP($A18,'[2]תוכנית עבודה מטריצה'!$C:$H,4,0)</f>
        <v>בעבודה</v>
      </c>
      <c r="E18" s="83" t="str">
        <f>VLOOKUP($A18,'[2]תוכנית עבודה מטריצה'!$C:$H,5,0)</f>
        <v>7. הכנת הדיון המסכם, בצוות הרחב</v>
      </c>
      <c r="F18" s="57">
        <f>VLOOKUP($A18,'[2]תוכנית עבודה מטריצה'!$C:$H,6,0)</f>
        <v>44759</v>
      </c>
    </row>
    <row r="19" spans="1:6" ht="30">
      <c r="A19" s="76" t="s">
        <v>16</v>
      </c>
      <c r="B19" s="67">
        <f>VLOOKUP($A19,'[2]תוכנית עבודה מטריצה'!$C:$H,2,0)</f>
        <v>44801</v>
      </c>
      <c r="C19" s="51" t="str">
        <f>VLOOKUP($A19,'[2]תוכנית עבודה מטריצה'!$C:$H,3,0)</f>
        <v>רגישות לחומרים</v>
      </c>
      <c r="D19" s="51" t="str">
        <f>VLOOKUP($A19,'[2]תוכנית עבודה מטריצה'!$C:$H,4,0)</f>
        <v>בעבודה</v>
      </c>
      <c r="E19" s="83" t="str">
        <f>VLOOKUP($A19,'[2]תוכנית עבודה מטריצה'!$C:$H,5,0)</f>
        <v>7. הכנת הדיון המסכם, בצוות הרחב</v>
      </c>
      <c r="F19" s="57">
        <f>VLOOKUP($A19,'[2]תוכנית עבודה מטריצה'!$C:$H,6,0)</f>
        <v>44759</v>
      </c>
    </row>
    <row r="20" spans="1:6" s="40" customFormat="1">
      <c r="A20" s="72" t="s">
        <v>17</v>
      </c>
      <c r="B20" s="49">
        <f>VLOOKUP($A20,'[2]תוכנית עבודה מטריצה'!$C:$H,2,0)</f>
        <v>44808</v>
      </c>
      <c r="C20" s="52" t="str">
        <f>VLOOKUP($A20,'[2]תוכנית עבודה מטריצה'!$C:$H,3,0)</f>
        <v>הכנת תוכן לרוויו</v>
      </c>
      <c r="D20" s="52" t="str">
        <f>VLOOKUP($A20,'[2]תוכנית עבודה מטריצה'!$C:$H,4,0)</f>
        <v>בעבודה</v>
      </c>
      <c r="E20" s="52" t="str">
        <f>VLOOKUP($A20,'[2]תוכנית עבודה מטריצה'!$C:$H,5,0)</f>
        <v>10.לצוות מוביל \ לקהילה להערות</v>
      </c>
      <c r="F20" s="49">
        <f>VLOOKUP($A20,'[2]תוכנית עבודה מטריצה'!$C:$H,6,0)</f>
        <v>44808</v>
      </c>
    </row>
    <row r="21" spans="1:6" ht="30">
      <c r="A21" s="74" t="s">
        <v>18</v>
      </c>
      <c r="B21" s="56">
        <f>VLOOKUP($A21,'[2]תוכנית עבודה מטריצה'!$C:$H,2,0)</f>
        <v>44811</v>
      </c>
      <c r="C21" s="50" t="str">
        <f>VLOOKUP($A21,'[2]תוכנית עבודה מטריצה'!$C:$H,3,0)</f>
        <v>טרמינולוגיה--&gt; אלה</v>
      </c>
      <c r="D21" s="46" t="str">
        <f>VLOOKUP($A21,'[2]תוכנית עבודה מטריצה'!$C:$H,4,0)</f>
        <v>של דניאל</v>
      </c>
      <c r="E21" s="50" t="str">
        <f>VLOOKUP($A21,'[2]תוכנית עבודה מטריצה'!$C:$H,5,0)</f>
        <v>1.תיעדוף לטיפול</v>
      </c>
      <c r="F21" s="47">
        <f>VLOOKUP($A21,'[2]תוכנית עבודה מטריצה'!$C:$H,6,0)</f>
        <v>44780</v>
      </c>
    </row>
    <row r="22" spans="1:6" ht="30">
      <c r="A22" s="74" t="s">
        <v>18</v>
      </c>
      <c r="B22" s="56">
        <f>VLOOKUP($A22,'[2]תוכנית עבודה מטריצה'!$C:$H,2,0)</f>
        <v>44811</v>
      </c>
      <c r="C22" s="50" t="str">
        <f>VLOOKUP($A22,'[2]תוכנית עבודה מטריצה'!$C:$H,3,0)</f>
        <v>טרמינולוגיה--&gt; אלה</v>
      </c>
      <c r="D22" s="46" t="str">
        <f>VLOOKUP($A22,'[2]תוכנית עבודה מטריצה'!$C:$H,4,0)</f>
        <v>של דניאל</v>
      </c>
      <c r="E22" s="50" t="str">
        <f>VLOOKUP($A22,'[2]תוכנית עבודה מטריצה'!$C:$H,5,0)</f>
        <v>1.תיעדוף לטיפול</v>
      </c>
      <c r="F22" s="47">
        <f>VLOOKUP($A22,'[2]תוכנית עבודה מטריצה'!$C:$H,6,0)</f>
        <v>44780</v>
      </c>
    </row>
    <row r="23" spans="1:6" ht="45">
      <c r="A23" s="50" t="s">
        <v>19</v>
      </c>
      <c r="B23" s="56">
        <f>VLOOKUP($A23,'[2]תוכנית עבודה מטריצה'!$C:$H,2,0)</f>
        <v>44811</v>
      </c>
      <c r="C23" s="50" t="str">
        <f>VLOOKUP($A23,'[2]תוכנית עבודה מטריצה'!$C:$H,3,0)</f>
        <v>CPT - קטלוג מב"ר</v>
      </c>
      <c r="D23" s="50" t="str">
        <f>VLOOKUP($A23,'[2]תוכנית עבודה מטריצה'!$C:$H,4,0)</f>
        <v>עבודה עם צוות טרמינולוגיה</v>
      </c>
      <c r="E23" s="80" t="str">
        <f>VLOOKUP($A23,'[2]תוכנית עבודה מטריצה'!$C:$H,5,0)</f>
        <v>6. נושאים קליניים ועסקיים (טרמינולוגיה, פרקטיקה רפואית, צרכים עסקיים)</v>
      </c>
      <c r="F23" s="47">
        <f>VLOOKUP($A23,'[2]תוכנית עבודה מטריצה'!$C:$H,6,0)</f>
        <v>44780</v>
      </c>
    </row>
    <row r="24" spans="1:6">
      <c r="A24" s="75" t="s">
        <v>20</v>
      </c>
      <c r="B24" s="56">
        <f>VLOOKUP($A24,'[2]תוכנית עבודה מטריצה'!$C:$H,2,0)</f>
        <v>44824</v>
      </c>
      <c r="C24" s="46" t="str">
        <f>VLOOKUP($A24,'[2]תוכנית עבודה מטריצה'!$C:$H,3,0)</f>
        <v xml:space="preserve"> Lab</v>
      </c>
      <c r="D24" s="46" t="str">
        <f>VLOOKUP($A24,'[2]תוכנית עבודה מטריצה'!$C:$H,4,0)</f>
        <v>אחרי  Observation Lab</v>
      </c>
      <c r="E24" s="50" t="str">
        <f>VLOOKUP($A24,'[2]תוכנית עבודה מטריצה'!$C:$H,5,0)</f>
        <v xml:space="preserve">3. אדפטציה ראשונית </v>
      </c>
      <c r="F24" s="56">
        <f>VLOOKUP($A24,'[2]תוכנית עבודה מטריצה'!$C:$H,6,0)</f>
        <v>44772</v>
      </c>
    </row>
    <row r="25" spans="1:6">
      <c r="A25" s="75" t="s">
        <v>21</v>
      </c>
      <c r="B25" s="56">
        <f>VLOOKUP($A25,'[2]תוכנית עבודה מטריצה'!$C:$H,2,0)</f>
        <v>44825</v>
      </c>
      <c r="C25" s="46" t="str">
        <f>VLOOKUP($A25,'[2]תוכנית עבודה מטריצה'!$C:$H,3,0)</f>
        <v xml:space="preserve"> Lab</v>
      </c>
      <c r="D25" s="46" t="str">
        <f>VLOOKUP($A25,'[2]תוכנית עבודה מטריצה'!$C:$H,4,0)</f>
        <v>אחרי  Specimen</v>
      </c>
      <c r="E25" s="50" t="str">
        <f>VLOOKUP($A25,'[2]תוכנית עבודה מטריצה'!$C:$H,5,0)</f>
        <v xml:space="preserve">3. אדפטציה ראשונית </v>
      </c>
      <c r="F25" s="56">
        <f>VLOOKUP($A25,'[2]תוכנית עבודה מטריצה'!$C:$H,6,0)</f>
        <v>44772</v>
      </c>
    </row>
    <row r="26" spans="1:6">
      <c r="A26" s="73" t="s">
        <v>22</v>
      </c>
      <c r="B26" s="65">
        <f>VLOOKUP($A26,'[2]תוכנית עבודה מטריצה'!$C:$H,2,0)</f>
        <v>44857</v>
      </c>
      <c r="C26" s="59" t="str">
        <f>VLOOKUP($A26,'[2]תוכנית עבודה מטריצה'!$C:$H,3,0)</f>
        <v>הפנייה (גנרי)</v>
      </c>
      <c r="D26" s="59" t="str">
        <f>VLOOKUP($A26,'[2]תוכנית עבודה מטריצה'!$C:$H,4,0)</f>
        <v>בדיקה בעולם</v>
      </c>
      <c r="E26" s="59" t="str">
        <f>VLOOKUP($A26,'[2]תוכנית עבודה מטריצה'!$C:$H,5,0)</f>
        <v xml:space="preserve">3. אדפטציה ראשונית </v>
      </c>
      <c r="F26" s="65">
        <f>VLOOKUP($A26,'[2]תוכנית עבודה מטריצה'!$C:$H,6,0)</f>
        <v>44745</v>
      </c>
    </row>
    <row r="27" spans="1:6">
      <c r="A27" s="75" t="s">
        <v>23</v>
      </c>
      <c r="B27" s="56">
        <f>VLOOKUP($A27,'[2]תוכנית עבודה מטריצה'!$C:$H,2,0)</f>
        <v>44861</v>
      </c>
      <c r="C27" s="46" t="str">
        <f>VLOOKUP($A27,'[2]תוכנית עבודה מטריצה'!$C:$H,3,0)</f>
        <v>בדיקה</v>
      </c>
      <c r="D27" s="50" t="str">
        <f>VLOOKUP($A27,'[2]תוכנית עבודה מטריצה'!$C:$H,4,0)</f>
        <v>בעבודה</v>
      </c>
      <c r="E27" s="50" t="str">
        <f>VLOOKUP($A27,'[2]תוכנית עבודה מטריצה'!$C:$H,5,0)</f>
        <v>2. לימוד דרישות עסקיות</v>
      </c>
      <c r="F27" s="47">
        <f>VLOOKUP($A27,'[2]תוכנית עבודה מטריצה'!$C:$H,6,0)</f>
        <v>44756</v>
      </c>
    </row>
    <row r="28" spans="1:6">
      <c r="A28" s="62" t="s">
        <v>24</v>
      </c>
      <c r="B28" s="63">
        <f>VLOOKUP($A28,'[2]תוכנית עבודה מטריצה'!$C:$H,2,0)</f>
        <v>44869</v>
      </c>
      <c r="C28" s="64" t="str">
        <f>VLOOKUP($A28,'[2]תוכנית עבודה מטריצה'!$C:$H,3,0)</f>
        <v>הנחיות למטופל</v>
      </c>
      <c r="D28" s="64" t="str">
        <f>VLOOKUP($A28,'[2]תוכנית עבודה מטריצה'!$C:$H,4,0)</f>
        <v>בעבודה</v>
      </c>
      <c r="E28" s="58" t="str">
        <f>VLOOKUP($A28,'[2]תוכנית עבודה מטריצה'!$C:$H,5,0)</f>
        <v>2.לימוד דרישות עסקיות</v>
      </c>
      <c r="F28" s="63">
        <f>VLOOKUP($A28,'[2]תוכנית עבודה מטריצה'!$C:$H,6,0)</f>
        <v>44757</v>
      </c>
    </row>
    <row r="29" spans="1:6" ht="45">
      <c r="A29" s="76" t="s">
        <v>25</v>
      </c>
      <c r="B29" s="67">
        <f>VLOOKUP($A29,'[2]תוכנית עבודה מטריצה'!$C:$H,2,0)</f>
        <v>44872</v>
      </c>
      <c r="C29" s="51" t="str">
        <f>VLOOKUP($A29,'[2]תוכנית עבודה מטריצה'!$C:$H,3,0)</f>
        <v>קודי שירות</v>
      </c>
      <c r="D29" s="82" t="str">
        <f>VLOOKUP($A29,'[2]תוכנית עבודה מטריצה'!$C:$H,4,0)</f>
        <v xml:space="preserve"> בטיפול מב"ר - יואל\טרמינולוגיה</v>
      </c>
      <c r="E29" s="51" t="str">
        <f>VLOOKUP($A29,'[2]תוכנית עבודה מטריצה'!$C:$H,5,0)</f>
        <v>6. נושאים קליניים ועסקיים (טרמינולוגיה, פרקטיקה רפואית, צרכים עסקיים)</v>
      </c>
      <c r="F29" s="57">
        <f>VLOOKUP($A29,'[2]תוכנית עבודה מטריצה'!$C:$H,6,0)</f>
        <v>44811</v>
      </c>
    </row>
    <row r="30" spans="1:6" ht="45">
      <c r="A30" s="76" t="s">
        <v>25</v>
      </c>
      <c r="B30" s="67">
        <f>VLOOKUP($A30,'[2]תוכנית עבודה מטריצה'!$C:$H,2,0)</f>
        <v>44872</v>
      </c>
      <c r="C30" s="51" t="str">
        <f>VLOOKUP($A30,'[2]תוכנית עבודה מטריצה'!$C:$H,3,0)</f>
        <v>קודי שירות</v>
      </c>
      <c r="D30" s="82" t="str">
        <f>VLOOKUP($A30,'[2]תוכנית עבודה מטריצה'!$C:$H,4,0)</f>
        <v xml:space="preserve"> בטיפול מב"ר - יואל\טרמינולוגיה</v>
      </c>
      <c r="E30" s="51" t="str">
        <f>VLOOKUP($A30,'[2]תוכנית עבודה מטריצה'!$C:$H,5,0)</f>
        <v>6. נושאים קליניים ועסקיים (טרמינולוגיה, פרקטיקה רפואית, צרכים עסקיים)</v>
      </c>
      <c r="F30" s="57">
        <f>VLOOKUP($A30,'[2]תוכנית עבודה מטריצה'!$C:$H,6,0)</f>
        <v>44811</v>
      </c>
    </row>
    <row r="31" spans="1:6">
      <c r="A31" s="76" t="s">
        <v>26</v>
      </c>
      <c r="B31" s="69">
        <f>VLOOKUP($A31,'[2]תוכנית עבודה מטריצה'!$C:$H,2,0)</f>
        <v>44878</v>
      </c>
      <c r="C31" s="51" t="str">
        <f>VLOOKUP($A31,'[2]תוכנית עבודה מטריצה'!$C:$H,3,0)</f>
        <v>תפקיד. מטפל</v>
      </c>
      <c r="D31" s="51" t="str">
        <f>VLOOKUP($A31,'[2]תוכנית עבודה מטריצה'!$C:$H,4,0)</f>
        <v>בהמתנה</v>
      </c>
      <c r="E31" s="51" t="str">
        <f>VLOOKUP($A31,'[2]תוכנית עבודה מטריצה'!$C:$H,5,0)</f>
        <v xml:space="preserve">3. אדפטציה ראשונית </v>
      </c>
      <c r="F31" s="68">
        <f>VLOOKUP($A31,'[2]תוכנית עבודה מטריצה'!$C:$H,6,0)</f>
        <v>44780</v>
      </c>
    </row>
    <row r="32" spans="1:6">
      <c r="A32" s="75" t="s">
        <v>27</v>
      </c>
      <c r="B32" s="56">
        <f>VLOOKUP($A32,'[2]תוכנית עבודה מטריצה'!$C:$H,2,0)</f>
        <v>44878</v>
      </c>
      <c r="C32" s="46" t="str">
        <f>VLOOKUP($A32,'[2]תוכנית עבודה מטריצה'!$C:$H,3,0)</f>
        <v>בדיקה במעבדה</v>
      </c>
      <c r="D32" s="50" t="str">
        <f>VLOOKUP($A32,'[2]תוכנית עבודה מטריצה'!$C:$H,4,0)</f>
        <v xml:space="preserve">אחרי Observation </v>
      </c>
      <c r="E32" s="50" t="str">
        <f>VLOOKUP($A32,'[2]תוכנית עבודה מטריצה'!$C:$H,5,0)</f>
        <v xml:space="preserve">3. אדפטציה ראשונית </v>
      </c>
      <c r="F32" s="56">
        <f>VLOOKUP($A32,'[2]תוכנית עבודה מטריצה'!$C:$H,6,0)</f>
        <v>44772</v>
      </c>
    </row>
    <row r="33" spans="1:6" ht="30">
      <c r="A33" s="73" t="s">
        <v>28</v>
      </c>
      <c r="B33" s="66">
        <f>VLOOKUP($A33,'[2]תוכנית עבודה מטריצה'!$C:$H,2,0)</f>
        <v>44881</v>
      </c>
      <c r="C33" s="59" t="str">
        <f>VLOOKUP($A33,'[2]תוכנית עבודה מטריצה'!$C:$H,3,0)</f>
        <v>הפנייה למעבדה - שיבא + מאוחדת</v>
      </c>
      <c r="D33" s="59" t="str">
        <f>VLOOKUP($A33,'[2]תוכנית עבודה מטריצה'!$C:$H,4,0)</f>
        <v>בהמתנה</v>
      </c>
      <c r="E33" s="59" t="str">
        <f>VLOOKUP($A33,'[2]תוכנית עבודה מטריצה'!$C:$H,5,0)</f>
        <v>1.תיעדוף לטיפול</v>
      </c>
      <c r="F33" s="65">
        <f>VLOOKUP($A33,'[2]תוכנית עבודה מטריצה'!$C:$H,6,0)</f>
        <v>44755</v>
      </c>
    </row>
    <row r="34" spans="1:6">
      <c r="A34" s="62" t="s">
        <v>29</v>
      </c>
      <c r="B34" s="63">
        <f>VLOOKUP($A34,'[2]תוכנית עבודה מטריצה'!$C:$H,2,0)</f>
        <v>44900</v>
      </c>
      <c r="C34" s="64" t="str">
        <f>VLOOKUP($A34,'[2]תוכנית עבודה מטריצה'!$C:$H,3,0)</f>
        <v>הנחיות למטופל</v>
      </c>
      <c r="D34" s="64" t="str">
        <f>VLOOKUP($A34,'[2]תוכנית עבודה מטריצה'!$C:$H,4,0)</f>
        <v>הפרופיל הבא</v>
      </c>
      <c r="E34" s="58" t="str">
        <f>VLOOKUP($A34,'[2]תוכנית עבודה מטריצה'!$C:$H,5,0)</f>
        <v>1.תיעדוף לטיפול</v>
      </c>
      <c r="F34" s="63">
        <f>VLOOKUP($A34,'[2]תוכנית עבודה מטריצה'!$C:$H,6,0)</f>
        <v>44774</v>
      </c>
    </row>
    <row r="35" spans="1:6" ht="30">
      <c r="A35" s="73" t="s">
        <v>30</v>
      </c>
      <c r="B35" s="66">
        <f>VLOOKUP($A35,'[2]תוכנית עבודה מטריצה'!$C:$H,2,0)</f>
        <v>44913</v>
      </c>
      <c r="C35" s="59" t="str">
        <f>VLOOKUP($A35,'[2]תוכנית עבודה מטריצה'!$C:$H,3,0)</f>
        <v>הפנייה  לייעוץ - כללית</v>
      </c>
      <c r="D35" s="59" t="str">
        <f>VLOOKUP($A35,'[2]תוכנית עבודה מטריצה'!$C:$H,4,0)</f>
        <v>אחרי ServiceRequest</v>
      </c>
      <c r="E35" s="59" t="str">
        <f>VLOOKUP($A35,'[2]תוכנית עבודה מטריצה'!$C:$H,5,0)</f>
        <v>1.תיעדוף לטיפול</v>
      </c>
      <c r="F35" s="65">
        <f>VLOOKUP($A35,'[2]תוכנית עבודה מטריצה'!$C:$H,6,0)</f>
        <v>44786</v>
      </c>
    </row>
    <row r="36" spans="1:6" ht="30">
      <c r="A36" s="52" t="s">
        <v>31</v>
      </c>
      <c r="B36" s="49">
        <f>VLOOKUP($A36,'[2]תוכנית עבודה מטריצה'!$C:$H,2,0)</f>
        <v>44926</v>
      </c>
      <c r="C36" s="52" t="str">
        <f>VLOOKUP($A36,'[2]תוכנית עבודה מטריצה'!$C:$H,3,0)</f>
        <v>בדיקת חלופה עדיפה - בהמתנה</v>
      </c>
      <c r="D36" s="52" t="str">
        <f>VLOOKUP($A36,'[2]תוכנית עבודה מטריצה'!$C:$H,4,0)</f>
        <v>בהמתנה</v>
      </c>
      <c r="E36" s="52" t="str">
        <f>VLOOKUP($A36,'[2]תוכנית עבודה מטריצה'!$C:$H,5,0)</f>
        <v>1.תיעדוף לטיפול</v>
      </c>
      <c r="F36" s="49">
        <f>VLOOKUP($A36,'[2]תוכנית עבודה מטריצה'!$C:$H,6,0)</f>
        <v>44772</v>
      </c>
    </row>
    <row r="37" spans="1:6">
      <c r="A37" s="62" t="s">
        <v>32</v>
      </c>
      <c r="B37" s="63">
        <f>VLOOKUP($A37,'[2]תוכנית עבודה מטריצה'!$C:$H,2,0)</f>
        <v>44953</v>
      </c>
      <c r="C37" s="64" t="str">
        <f>VLOOKUP($A37,'[2]תוכנית עבודה מטריצה'!$C:$H,3,0)</f>
        <v>הנחיות למטופל</v>
      </c>
      <c r="D37" s="64" t="str">
        <f>VLOOKUP($A37,'[2]תוכנית עבודה מטריצה'!$C:$H,4,0)</f>
        <v>הפרופיל הבא</v>
      </c>
      <c r="E37" s="58" t="str">
        <f>VLOOKUP($A37,'[2]תוכנית עבודה מטריצה'!$C:$H,5,0)</f>
        <v>1.תיעדוף לטיפול</v>
      </c>
      <c r="F37" s="63">
        <f>VLOOKUP($A37,'[2]תוכנית עבודה מטריצה'!$C:$H,6,0)</f>
        <v>44772</v>
      </c>
    </row>
    <row r="38" spans="1:6">
      <c r="A38" s="62" t="s">
        <v>33</v>
      </c>
      <c r="B38" s="63">
        <f>VLOOKUP($A38,'[2]תוכנית עבודה מטריצה'!$C:$H,2,0)</f>
        <v>44955</v>
      </c>
      <c r="C38" s="64" t="str">
        <f>VLOOKUP($A38,'[2]תוכנית עבודה מטריצה'!$C:$H,3,0)</f>
        <v>טופס 17</v>
      </c>
      <c r="D38" s="64" t="str">
        <f>VLOOKUP($A38,'[2]תוכנית עבודה מטריצה'!$C:$H,4,0)</f>
        <v>הפרופיל הבא לבדיקה</v>
      </c>
      <c r="E38" s="58" t="str">
        <f>VLOOKUP($A38,'[2]תוכנית עבודה מטריצה'!$C:$H,5,0)</f>
        <v>1.תיעדוף לטיפול</v>
      </c>
      <c r="F38" s="63">
        <f>VLOOKUP($A38,'[2]תוכנית עבודה מטריצה'!$C:$H,6,0)</f>
        <v>44772</v>
      </c>
    </row>
    <row r="39" spans="1:6">
      <c r="A39" s="62" t="s">
        <v>34</v>
      </c>
      <c r="B39" s="63">
        <f>VLOOKUP($A39,'[2]תוכנית עבודה מטריצה'!$C:$H,2,0)</f>
        <v>44955</v>
      </c>
      <c r="C39" s="64" t="str">
        <f>VLOOKUP($A39,'[2]תוכנית עבודה מטריצה'!$C:$H,3,0)</f>
        <v>טופס 17</v>
      </c>
      <c r="D39" s="64" t="str">
        <f>VLOOKUP($A39,'[2]תוכנית עבודה מטריצה'!$C:$H,4,0)</f>
        <v>הפרופיל הבא לבדיקה</v>
      </c>
      <c r="E39" s="58" t="str">
        <f>VLOOKUP($A39,'[2]תוכנית עבודה מטריצה'!$C:$H,5,0)</f>
        <v>1.תיעדוף לטיפול</v>
      </c>
      <c r="F39" s="63">
        <f>VLOOKUP($A39,'[2]תוכנית עבודה מטריצה'!$C:$H,6,0)</f>
        <v>44772</v>
      </c>
    </row>
    <row r="40" spans="1:6">
      <c r="A40" s="62" t="s">
        <v>35</v>
      </c>
      <c r="B40" s="63">
        <f>VLOOKUP($A40,'[2]תוכנית עבודה מטריצה'!$C:$H,2,0)</f>
        <v>44955</v>
      </c>
      <c r="C40" s="64" t="str">
        <f>VLOOKUP($A40,'[2]תוכנית עבודה מטריצה'!$C:$H,3,0)</f>
        <v>טופס 17</v>
      </c>
      <c r="D40" s="64" t="str">
        <f>VLOOKUP($A40,'[2]תוכנית עבודה מטריצה'!$C:$H,4,0)</f>
        <v>הפרופיל הבא לבדיקה</v>
      </c>
      <c r="E40" s="58" t="str">
        <f>VLOOKUP($A40,'[2]תוכנית עבודה מטריצה'!$C:$H,5,0)</f>
        <v>1.תיעדוף לטיפול</v>
      </c>
      <c r="F40" s="63">
        <f>VLOOKUP($A40,'[2]תוכנית עבודה מטריצה'!$C:$H,6,0)</f>
        <v>44772</v>
      </c>
    </row>
    <row r="41" spans="1:6">
      <c r="A41" s="62" t="s">
        <v>36</v>
      </c>
      <c r="B41" s="63">
        <f>VLOOKUP($A41,'[2]תוכנית עבודה מטריצה'!$C:$H,2,0)</f>
        <v>44955</v>
      </c>
      <c r="C41" s="64" t="str">
        <f>VLOOKUP($A41,'[2]תוכנית עבודה מטריצה'!$C:$H,3,0)</f>
        <v>טופס 17</v>
      </c>
      <c r="D41" s="64" t="str">
        <f>VLOOKUP($A41,'[2]תוכנית עבודה מטריצה'!$C:$H,4,0)</f>
        <v>הפרופיל הבא לבדיקה</v>
      </c>
      <c r="E41" s="58" t="str">
        <f>VLOOKUP($A41,'[2]תוכנית עבודה מטריצה'!$C:$H,5,0)</f>
        <v>1.תיעדוף לטיפול</v>
      </c>
      <c r="F41" s="63">
        <f>VLOOKUP($A41,'[2]תוכנית עבודה מטריצה'!$C:$H,6,0)</f>
        <v>44772</v>
      </c>
    </row>
  </sheetData>
  <autoFilter ref="A2:F41" xr:uid="{00000000-0009-0000-0000-000000000000}">
    <sortState xmlns:xlrd2="http://schemas.microsoft.com/office/spreadsheetml/2017/richdata2" ref="A3:F41">
      <sortCondition ref="B2:B41"/>
    </sortState>
  </autoFilter>
  <sortState xmlns:xlrd2="http://schemas.microsoft.com/office/spreadsheetml/2017/richdata2" ref="A3:V41">
    <sortCondition ref="B4:B41"/>
  </sortState>
  <conditionalFormatting sqref="F10">
    <cfRule type="cellIs" dxfId="15" priority="10" operator="equal">
      <formula>$B$10</formula>
    </cfRule>
  </conditionalFormatting>
  <dataValidations count="1">
    <dataValidation type="list" allowBlank="1" showInputMessage="1" showErrorMessage="1" sqref="E1 E3 E6:E1048576" xr:uid="{00000000-0002-0000-0000-000000000000}">
      <formula1>#REF!</formula1>
    </dataValidation>
  </dataValidations>
  <hyperlinks>
    <hyperlink ref="A22" r:id="rId1" display="https://simplifier.net/ilcommunityreview/ilcoremedicationrequest" xr:uid="{00000000-0004-0000-0000-000000000000}"/>
    <hyperlink ref="E18" location="'תתי משימות AllergyIntolerance'!A1" display="3. אדפטציה ראשונית " xr:uid="{00000000-0004-0000-0000-000001000000}"/>
    <hyperlink ref="C7" location="QA!A1" display="QA" xr:uid="{00000000-0004-0000-0000-000002000000}"/>
    <hyperlink ref="A21" r:id="rId2" display="https://simplifier.net/ilcommunityreview/ilcoremedicationrequest" xr:uid="{00000000-0004-0000-0000-000003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CBAD"/>
  </sheetPr>
  <dimension ref="A1:M34"/>
  <sheetViews>
    <sheetView rightToLeft="1" zoomScaleNormal="100" workbookViewId="0">
      <pane ySplit="4" topLeftCell="A10" activePane="bottomLeft" state="frozen"/>
      <selection pane="bottomLeft" activeCell="A2" sqref="A2:XFD2"/>
    </sheetView>
  </sheetViews>
  <sheetFormatPr defaultColWidth="30.140625" defaultRowHeight="15" outlineLevelRow="1" outlineLevelCol="1"/>
  <cols>
    <col min="1" max="1" width="16.42578125" style="17" customWidth="1"/>
    <col min="2" max="2" width="24.42578125" style="26" customWidth="1"/>
    <col min="3" max="3" width="37.5703125" style="17" customWidth="1"/>
    <col min="4" max="4" width="10.42578125" style="36" customWidth="1"/>
    <col min="5" max="5" width="50.7109375" style="17" customWidth="1"/>
    <col min="6" max="9" width="13.7109375" style="18" hidden="1" customWidth="1" outlineLevel="1"/>
    <col min="10" max="10" width="13.7109375" style="19" hidden="1" customWidth="1" outlineLevel="1"/>
    <col min="11" max="11" width="21.42578125" style="19" customWidth="1" collapsed="1"/>
    <col min="12" max="12" width="33.140625" style="10" customWidth="1"/>
    <col min="13" max="13" width="6.7109375" style="10" customWidth="1"/>
    <col min="14" max="16384" width="30.140625" style="10"/>
  </cols>
  <sheetData>
    <row r="1" spans="1:13" ht="21.75" customHeight="1">
      <c r="A1" s="29" t="s">
        <v>37</v>
      </c>
      <c r="B1" s="39" t="s">
        <v>38</v>
      </c>
      <c r="C1" s="30"/>
      <c r="D1" s="33"/>
      <c r="E1" s="30"/>
      <c r="F1" s="30"/>
      <c r="G1" s="30"/>
      <c r="H1" s="30"/>
      <c r="I1" s="30"/>
      <c r="J1" s="30"/>
      <c r="K1" s="30"/>
      <c r="L1" s="31"/>
    </row>
    <row r="2" spans="1:13" ht="42" hidden="1" customHeight="1" outlineLevel="1">
      <c r="A2" s="87" t="s">
        <v>39</v>
      </c>
      <c r="B2" s="88"/>
      <c r="C2" s="88"/>
      <c r="D2" s="88"/>
      <c r="E2" s="88"/>
      <c r="F2" s="88"/>
      <c r="G2" s="88"/>
      <c r="H2" s="88"/>
      <c r="I2" s="88"/>
      <c r="J2" s="88"/>
      <c r="K2" s="88"/>
      <c r="L2" s="89"/>
    </row>
    <row r="3" spans="1:13" ht="48.75" hidden="1" customHeight="1" outlineLevel="1">
      <c r="A3" s="90" t="s">
        <v>40</v>
      </c>
      <c r="B3" s="91"/>
      <c r="C3" s="91"/>
      <c r="D3" s="91"/>
      <c r="E3" s="91"/>
      <c r="F3" s="91"/>
      <c r="G3" s="91"/>
      <c r="H3" s="91"/>
      <c r="I3" s="91"/>
      <c r="J3" s="91"/>
      <c r="K3" s="91"/>
      <c r="L3" s="92"/>
    </row>
    <row r="4" spans="1:13" s="1" customFormat="1" ht="45" customHeight="1" collapsed="1">
      <c r="A4" s="41" t="s">
        <v>41</v>
      </c>
      <c r="B4" s="41" t="s">
        <v>42</v>
      </c>
      <c r="C4" s="41" t="s">
        <v>43</v>
      </c>
      <c r="D4" s="42" t="s">
        <v>44</v>
      </c>
      <c r="E4" s="41" t="s">
        <v>45</v>
      </c>
      <c r="F4" s="43" t="s">
        <v>46</v>
      </c>
      <c r="G4" s="43" t="s">
        <v>47</v>
      </c>
      <c r="H4" s="43" t="s">
        <v>48</v>
      </c>
      <c r="I4" s="43" t="s">
        <v>49</v>
      </c>
      <c r="J4" s="44" t="s">
        <v>50</v>
      </c>
      <c r="K4" s="44" t="s">
        <v>19</v>
      </c>
      <c r="L4" s="45" t="s">
        <v>51</v>
      </c>
      <c r="M4" s="45" t="s">
        <v>52</v>
      </c>
    </row>
    <row r="5" spans="1:13" ht="36" customHeight="1">
      <c r="A5" s="27" t="s">
        <v>53</v>
      </c>
      <c r="B5" s="28" t="s">
        <v>54</v>
      </c>
      <c r="C5" s="2" t="s">
        <v>55</v>
      </c>
      <c r="D5" s="34" t="s">
        <v>56</v>
      </c>
      <c r="E5" s="2" t="s">
        <v>57</v>
      </c>
      <c r="F5" s="11" t="s">
        <v>58</v>
      </c>
      <c r="G5" s="11"/>
      <c r="H5" s="11" t="s">
        <v>58</v>
      </c>
      <c r="I5" s="11" t="s">
        <v>58</v>
      </c>
      <c r="J5" s="12" t="s">
        <v>58</v>
      </c>
      <c r="K5" s="12"/>
      <c r="L5" s="13" t="s">
        <v>59</v>
      </c>
      <c r="M5" s="20">
        <v>4</v>
      </c>
    </row>
    <row r="6" spans="1:13" ht="34.5" customHeight="1">
      <c r="A6" s="27" t="s">
        <v>60</v>
      </c>
      <c r="B6" s="28" t="s">
        <v>61</v>
      </c>
      <c r="C6" s="2" t="s">
        <v>62</v>
      </c>
      <c r="D6" s="35" t="s">
        <v>56</v>
      </c>
      <c r="E6" s="2" t="s">
        <v>63</v>
      </c>
      <c r="F6" s="11" t="s">
        <v>58</v>
      </c>
      <c r="G6" s="11"/>
      <c r="H6" s="11" t="s">
        <v>58</v>
      </c>
      <c r="I6" s="11" t="s">
        <v>58</v>
      </c>
      <c r="J6" s="12" t="s">
        <v>58</v>
      </c>
      <c r="K6" s="12"/>
      <c r="L6" s="13"/>
      <c r="M6" s="20">
        <v>5</v>
      </c>
    </row>
    <row r="7" spans="1:13" ht="55.5" customHeight="1">
      <c r="A7" s="7" t="s">
        <v>64</v>
      </c>
      <c r="B7" s="21" t="s">
        <v>16</v>
      </c>
      <c r="C7" s="2" t="s">
        <v>65</v>
      </c>
      <c r="D7" s="34" t="s">
        <v>56</v>
      </c>
      <c r="E7" s="2" t="s">
        <v>66</v>
      </c>
      <c r="F7" s="11" t="s">
        <v>58</v>
      </c>
      <c r="G7" s="11"/>
      <c r="H7" s="11" t="s">
        <v>58</v>
      </c>
      <c r="I7" s="11" t="s">
        <v>58</v>
      </c>
      <c r="J7" s="12"/>
      <c r="K7" s="12"/>
      <c r="L7" s="13" t="s">
        <v>67</v>
      </c>
      <c r="M7" s="20">
        <v>10</v>
      </c>
    </row>
    <row r="8" spans="1:13" ht="30">
      <c r="A8" s="7" t="s">
        <v>68</v>
      </c>
      <c r="B8" s="21" t="s">
        <v>12</v>
      </c>
      <c r="C8" s="2" t="s">
        <v>69</v>
      </c>
      <c r="D8" s="34" t="s">
        <v>56</v>
      </c>
      <c r="E8" s="2" t="s">
        <v>70</v>
      </c>
      <c r="F8" s="11" t="s">
        <v>58</v>
      </c>
      <c r="G8" s="11" t="s">
        <v>58</v>
      </c>
      <c r="H8" s="11" t="s">
        <v>58</v>
      </c>
      <c r="I8" s="11"/>
      <c r="J8" s="12" t="s">
        <v>58</v>
      </c>
      <c r="K8" s="12"/>
      <c r="L8" s="13"/>
      <c r="M8" s="20">
        <v>2</v>
      </c>
    </row>
    <row r="9" spans="1:13" ht="30">
      <c r="A9" s="7" t="s">
        <v>71</v>
      </c>
      <c r="B9" s="22" t="s">
        <v>72</v>
      </c>
      <c r="C9" s="2" t="s">
        <v>73</v>
      </c>
      <c r="D9" s="6" t="s">
        <v>74</v>
      </c>
      <c r="E9" s="2"/>
      <c r="F9" s="11" t="s">
        <v>58</v>
      </c>
      <c r="G9" s="11"/>
      <c r="H9" s="11" t="s">
        <v>58</v>
      </c>
      <c r="I9" s="11" t="s">
        <v>58</v>
      </c>
      <c r="J9" s="12"/>
      <c r="K9" s="12"/>
      <c r="L9" s="13"/>
      <c r="M9" s="20">
        <v>25</v>
      </c>
    </row>
    <row r="10" spans="1:13" ht="56.25" customHeight="1">
      <c r="A10" s="7" t="s">
        <v>75</v>
      </c>
      <c r="B10" s="22" t="s">
        <v>13</v>
      </c>
      <c r="C10" s="2" t="s">
        <v>76</v>
      </c>
      <c r="D10" s="34" t="s">
        <v>77</v>
      </c>
      <c r="E10" s="2" t="s">
        <v>78</v>
      </c>
      <c r="F10" s="11" t="s">
        <v>58</v>
      </c>
      <c r="G10" s="11"/>
      <c r="H10" s="11" t="s">
        <v>58</v>
      </c>
      <c r="I10" s="11" t="s">
        <v>58</v>
      </c>
      <c r="J10" s="12"/>
      <c r="K10" s="5" t="s">
        <v>79</v>
      </c>
      <c r="L10" s="13" t="s">
        <v>80</v>
      </c>
      <c r="M10" s="20">
        <v>19</v>
      </c>
    </row>
    <row r="11" spans="1:13" ht="30">
      <c r="A11" s="7" t="s">
        <v>81</v>
      </c>
      <c r="B11" s="21" t="s">
        <v>7</v>
      </c>
      <c r="C11" s="2" t="s">
        <v>82</v>
      </c>
      <c r="D11" s="34" t="s">
        <v>83</v>
      </c>
      <c r="E11" s="2"/>
      <c r="F11" s="11" t="s">
        <v>58</v>
      </c>
      <c r="G11" s="11"/>
      <c r="H11" s="11" t="s">
        <v>58</v>
      </c>
      <c r="I11" s="11" t="s">
        <v>58</v>
      </c>
      <c r="J11" s="12"/>
      <c r="K11" s="12" t="s">
        <v>84</v>
      </c>
      <c r="L11" s="13" t="s">
        <v>85</v>
      </c>
      <c r="M11" s="20">
        <v>7</v>
      </c>
    </row>
    <row r="12" spans="1:13" ht="30">
      <c r="A12" s="7" t="s">
        <v>86</v>
      </c>
      <c r="B12" s="22" t="s">
        <v>22</v>
      </c>
      <c r="C12" s="2" t="s">
        <v>87</v>
      </c>
      <c r="D12" s="6" t="s">
        <v>88</v>
      </c>
      <c r="E12" s="2" t="s">
        <v>89</v>
      </c>
      <c r="F12" s="11" t="s">
        <v>58</v>
      </c>
      <c r="G12" s="11"/>
      <c r="H12" s="11" t="s">
        <v>58</v>
      </c>
      <c r="I12" s="11" t="s">
        <v>58</v>
      </c>
      <c r="J12" s="12"/>
      <c r="K12" s="12"/>
      <c r="L12" s="13" t="s">
        <v>90</v>
      </c>
      <c r="M12" s="20">
        <v>16</v>
      </c>
    </row>
    <row r="13" spans="1:13" ht="15.75">
      <c r="A13" s="8" t="s">
        <v>91</v>
      </c>
      <c r="B13" s="23" t="s">
        <v>22</v>
      </c>
      <c r="C13" s="3"/>
      <c r="D13" s="6" t="s">
        <v>88</v>
      </c>
      <c r="E13" s="3"/>
      <c r="F13" s="11" t="s">
        <v>58</v>
      </c>
      <c r="G13" s="11"/>
      <c r="H13" s="11" t="s">
        <v>58</v>
      </c>
      <c r="I13" s="11" t="s">
        <v>58</v>
      </c>
      <c r="J13" s="14"/>
      <c r="K13" s="12"/>
      <c r="L13" s="13"/>
      <c r="M13" s="20">
        <v>17</v>
      </c>
    </row>
    <row r="14" spans="1:13" ht="15.75">
      <c r="A14" s="9" t="s">
        <v>92</v>
      </c>
      <c r="B14" s="24" t="s">
        <v>22</v>
      </c>
      <c r="C14" s="4" t="s">
        <v>93</v>
      </c>
      <c r="D14" s="6" t="s">
        <v>88</v>
      </c>
      <c r="E14" s="4" t="s">
        <v>94</v>
      </c>
      <c r="F14" s="15" t="s">
        <v>58</v>
      </c>
      <c r="G14" s="15"/>
      <c r="H14" s="15" t="s">
        <v>58</v>
      </c>
      <c r="I14" s="15" t="s">
        <v>58</v>
      </c>
      <c r="J14" s="16"/>
      <c r="K14" s="12"/>
      <c r="L14" s="13"/>
      <c r="M14" s="20">
        <v>18</v>
      </c>
    </row>
    <row r="15" spans="1:13" ht="45">
      <c r="A15" s="7" t="s">
        <v>95</v>
      </c>
      <c r="B15" s="21" t="s">
        <v>96</v>
      </c>
      <c r="C15" s="2" t="s">
        <v>97</v>
      </c>
      <c r="D15" s="6" t="s">
        <v>98</v>
      </c>
      <c r="E15" s="2" t="s">
        <v>99</v>
      </c>
      <c r="F15" s="11" t="s">
        <v>58</v>
      </c>
      <c r="G15" s="11"/>
      <c r="H15" s="11" t="s">
        <v>58</v>
      </c>
      <c r="I15" s="11" t="s">
        <v>58</v>
      </c>
      <c r="J15" s="12"/>
      <c r="K15" s="12"/>
      <c r="L15" s="13"/>
      <c r="M15" s="20">
        <v>29</v>
      </c>
    </row>
    <row r="16" spans="1:13" ht="30">
      <c r="A16" s="7" t="s">
        <v>100</v>
      </c>
      <c r="B16" s="21" t="s">
        <v>6</v>
      </c>
      <c r="C16" s="2" t="s">
        <v>101</v>
      </c>
      <c r="D16" s="6" t="s">
        <v>102</v>
      </c>
      <c r="E16" s="2" t="s">
        <v>103</v>
      </c>
      <c r="F16" s="11" t="s">
        <v>58</v>
      </c>
      <c r="G16" s="11"/>
      <c r="H16" s="11" t="s">
        <v>58</v>
      </c>
      <c r="I16" s="11"/>
      <c r="J16" s="12" t="s">
        <v>58</v>
      </c>
      <c r="K16" s="12"/>
      <c r="L16" s="13" t="s">
        <v>104</v>
      </c>
      <c r="M16" s="20">
        <v>1</v>
      </c>
    </row>
    <row r="17" spans="1:13" ht="60.75" customHeight="1">
      <c r="A17" s="7" t="s">
        <v>105</v>
      </c>
      <c r="B17" s="21" t="s">
        <v>14</v>
      </c>
      <c r="C17" s="2" t="s">
        <v>106</v>
      </c>
      <c r="D17" s="6" t="s">
        <v>102</v>
      </c>
      <c r="E17" s="2" t="s">
        <v>107</v>
      </c>
      <c r="F17" s="11" t="s">
        <v>58</v>
      </c>
      <c r="G17" s="11"/>
      <c r="H17" s="11" t="s">
        <v>58</v>
      </c>
      <c r="I17" s="11" t="s">
        <v>58</v>
      </c>
      <c r="J17" s="12" t="s">
        <v>58</v>
      </c>
      <c r="K17" s="12" t="s">
        <v>108</v>
      </c>
      <c r="L17" s="13" t="s">
        <v>109</v>
      </c>
      <c r="M17" s="20">
        <v>3</v>
      </c>
    </row>
    <row r="18" spans="1:13" ht="60.75" customHeight="1">
      <c r="A18" s="27" t="s">
        <v>110</v>
      </c>
      <c r="B18" s="28" t="s">
        <v>111</v>
      </c>
      <c r="C18" s="2" t="s">
        <v>112</v>
      </c>
      <c r="D18" s="6" t="s">
        <v>113</v>
      </c>
      <c r="E18" s="2" t="s">
        <v>114</v>
      </c>
      <c r="F18" s="11"/>
      <c r="G18" s="11"/>
      <c r="H18" s="11"/>
      <c r="I18" s="11"/>
      <c r="J18" s="12" t="s">
        <v>58</v>
      </c>
      <c r="K18" s="12"/>
      <c r="L18" s="13" t="s">
        <v>115</v>
      </c>
      <c r="M18" s="20">
        <v>6</v>
      </c>
    </row>
    <row r="19" spans="1:13" ht="60">
      <c r="A19" s="7" t="s">
        <v>116</v>
      </c>
      <c r="B19" s="22" t="s">
        <v>18</v>
      </c>
      <c r="C19" s="2"/>
      <c r="D19" s="6" t="s">
        <v>117</v>
      </c>
      <c r="E19" s="2" t="s">
        <v>118</v>
      </c>
      <c r="F19" s="11" t="s">
        <v>58</v>
      </c>
      <c r="G19" s="11"/>
      <c r="H19" s="11" t="s">
        <v>58</v>
      </c>
      <c r="I19" s="11" t="s">
        <v>58</v>
      </c>
      <c r="J19" s="12"/>
      <c r="K19" s="12" t="s">
        <v>119</v>
      </c>
      <c r="L19" s="13" t="s">
        <v>120</v>
      </c>
      <c r="M19" s="20">
        <v>21</v>
      </c>
    </row>
    <row r="20" spans="1:13" ht="15.75">
      <c r="A20" s="27" t="s">
        <v>121</v>
      </c>
      <c r="B20" s="28" t="s">
        <v>122</v>
      </c>
      <c r="C20" s="37" t="s">
        <v>123</v>
      </c>
      <c r="D20" s="38" t="s">
        <v>124</v>
      </c>
      <c r="E20" s="2"/>
      <c r="F20" s="11" t="s">
        <v>58</v>
      </c>
      <c r="G20" s="11"/>
      <c r="H20" s="11" t="s">
        <v>58</v>
      </c>
      <c r="I20" s="11" t="s">
        <v>58</v>
      </c>
      <c r="J20" s="12"/>
      <c r="K20" s="12"/>
      <c r="L20" s="13"/>
      <c r="M20" s="20">
        <v>20</v>
      </c>
    </row>
    <row r="21" spans="1:13" ht="45">
      <c r="A21" s="7" t="s">
        <v>125</v>
      </c>
      <c r="B21" s="22" t="s">
        <v>126</v>
      </c>
      <c r="C21" s="2"/>
      <c r="D21" s="6" t="s">
        <v>127</v>
      </c>
      <c r="E21" s="2"/>
      <c r="F21" s="11" t="s">
        <v>58</v>
      </c>
      <c r="G21" s="11"/>
      <c r="H21" s="11" t="s">
        <v>58</v>
      </c>
      <c r="I21" s="11" t="s">
        <v>58</v>
      </c>
      <c r="J21" s="12"/>
      <c r="K21" s="12"/>
      <c r="L21" s="13" t="s">
        <v>128</v>
      </c>
      <c r="M21" s="20">
        <v>26</v>
      </c>
    </row>
    <row r="22" spans="1:13" ht="30">
      <c r="A22" s="7" t="s">
        <v>129</v>
      </c>
      <c r="B22" s="22" t="s">
        <v>20</v>
      </c>
      <c r="C22" s="2" t="s">
        <v>130</v>
      </c>
      <c r="D22" s="6" t="s">
        <v>127</v>
      </c>
      <c r="E22" s="2" t="s">
        <v>131</v>
      </c>
      <c r="F22" s="11" t="s">
        <v>58</v>
      </c>
      <c r="G22" s="11"/>
      <c r="H22" s="11" t="s">
        <v>58</v>
      </c>
      <c r="I22" s="11" t="s">
        <v>58</v>
      </c>
      <c r="J22" s="12"/>
      <c r="K22" s="12" t="s">
        <v>84</v>
      </c>
      <c r="L22" s="13" t="s">
        <v>132</v>
      </c>
      <c r="M22" s="20">
        <v>24</v>
      </c>
    </row>
    <row r="23" spans="1:13" ht="30">
      <c r="A23" s="7" t="s">
        <v>133</v>
      </c>
      <c r="B23" s="22" t="s">
        <v>134</v>
      </c>
      <c r="C23" s="2" t="s">
        <v>135</v>
      </c>
      <c r="D23" s="6" t="s">
        <v>127</v>
      </c>
      <c r="E23" s="2" t="s">
        <v>136</v>
      </c>
      <c r="F23" s="11"/>
      <c r="G23" s="11"/>
      <c r="H23" s="11"/>
      <c r="I23" s="11"/>
      <c r="J23" s="12"/>
      <c r="K23" s="12" t="s">
        <v>137</v>
      </c>
      <c r="L23" s="13" t="s">
        <v>138</v>
      </c>
      <c r="M23" s="20">
        <v>23</v>
      </c>
    </row>
    <row r="24" spans="1:13" ht="30">
      <c r="A24" s="32" t="s">
        <v>139</v>
      </c>
      <c r="B24" s="21" t="s">
        <v>140</v>
      </c>
      <c r="C24" s="2" t="s">
        <v>141</v>
      </c>
      <c r="D24" s="6"/>
      <c r="E24" s="2" t="s">
        <v>142</v>
      </c>
      <c r="F24" s="11" t="s">
        <v>58</v>
      </c>
      <c r="G24" s="11" t="s">
        <v>58</v>
      </c>
      <c r="H24" s="11"/>
      <c r="I24" s="11"/>
      <c r="J24" s="12"/>
      <c r="K24" s="12"/>
      <c r="L24" s="13"/>
      <c r="M24" s="20">
        <v>9</v>
      </c>
    </row>
    <row r="25" spans="1:13" ht="57.75" customHeight="1">
      <c r="A25" s="7" t="s">
        <v>143</v>
      </c>
      <c r="B25" s="22" t="s">
        <v>144</v>
      </c>
      <c r="C25" s="2" t="s">
        <v>145</v>
      </c>
      <c r="D25" s="6"/>
      <c r="E25" s="2" t="s">
        <v>146</v>
      </c>
      <c r="F25" s="11" t="s">
        <v>58</v>
      </c>
      <c r="G25" s="11"/>
      <c r="H25" s="11" t="s">
        <v>58</v>
      </c>
      <c r="I25" s="11" t="s">
        <v>58</v>
      </c>
      <c r="J25" s="12"/>
      <c r="K25" s="12" t="s">
        <v>147</v>
      </c>
      <c r="L25" s="13" t="s">
        <v>148</v>
      </c>
      <c r="M25" s="20">
        <v>11</v>
      </c>
    </row>
    <row r="26" spans="1:13" ht="75">
      <c r="A26" s="7" t="s">
        <v>149</v>
      </c>
      <c r="B26" s="22" t="s">
        <v>72</v>
      </c>
      <c r="C26" s="2" t="s">
        <v>150</v>
      </c>
      <c r="D26" s="6"/>
      <c r="E26" s="2" t="s">
        <v>151</v>
      </c>
      <c r="F26" s="11" t="s">
        <v>58</v>
      </c>
      <c r="G26" s="11"/>
      <c r="H26" s="11" t="s">
        <v>58</v>
      </c>
      <c r="I26" s="11" t="s">
        <v>58</v>
      </c>
      <c r="J26" s="12"/>
      <c r="K26" s="12" t="s">
        <v>152</v>
      </c>
      <c r="L26" s="13"/>
      <c r="M26" s="20">
        <v>13</v>
      </c>
    </row>
    <row r="27" spans="1:13" ht="30">
      <c r="A27" s="7" t="s">
        <v>153</v>
      </c>
      <c r="B27" s="22" t="s">
        <v>154</v>
      </c>
      <c r="C27" s="2" t="s">
        <v>155</v>
      </c>
      <c r="D27" s="6"/>
      <c r="E27" s="2" t="s">
        <v>156</v>
      </c>
      <c r="F27" s="11" t="s">
        <v>58</v>
      </c>
      <c r="G27" s="11"/>
      <c r="H27" s="11" t="s">
        <v>58</v>
      </c>
      <c r="I27" s="11" t="s">
        <v>58</v>
      </c>
      <c r="J27" s="12"/>
      <c r="K27" s="12"/>
      <c r="L27" s="13"/>
      <c r="M27" s="20">
        <v>15</v>
      </c>
    </row>
    <row r="28" spans="1:13" ht="15.75">
      <c r="A28" s="7" t="s">
        <v>157</v>
      </c>
      <c r="B28" s="22" t="s">
        <v>158</v>
      </c>
      <c r="C28" s="2" t="s">
        <v>159</v>
      </c>
      <c r="D28" s="6"/>
      <c r="E28" s="2" t="s">
        <v>160</v>
      </c>
      <c r="F28" s="11" t="s">
        <v>58</v>
      </c>
      <c r="G28" s="11"/>
      <c r="H28" s="11" t="s">
        <v>58</v>
      </c>
      <c r="I28" s="11" t="s">
        <v>58</v>
      </c>
      <c r="J28" s="12"/>
      <c r="K28" s="12"/>
      <c r="L28" s="13"/>
      <c r="M28" s="20">
        <v>28</v>
      </c>
    </row>
    <row r="29" spans="1:13" ht="30">
      <c r="A29" s="32" t="s">
        <v>161</v>
      </c>
      <c r="B29" s="21" t="s">
        <v>162</v>
      </c>
      <c r="C29" s="2" t="s">
        <v>161</v>
      </c>
      <c r="D29" s="6"/>
      <c r="E29" s="2"/>
      <c r="F29" s="11" t="s">
        <v>58</v>
      </c>
      <c r="G29" s="11" t="s">
        <v>58</v>
      </c>
      <c r="H29" s="11" t="s">
        <v>58</v>
      </c>
      <c r="I29" s="11" t="s">
        <v>58</v>
      </c>
      <c r="J29" s="12"/>
      <c r="K29" s="12"/>
      <c r="L29" s="13"/>
      <c r="M29" s="20">
        <v>8</v>
      </c>
    </row>
    <row r="30" spans="1:13" ht="33" customHeight="1">
      <c r="A30" s="7" t="s">
        <v>163</v>
      </c>
      <c r="B30" s="22" t="s">
        <v>164</v>
      </c>
      <c r="C30" s="2"/>
      <c r="D30" s="6"/>
      <c r="E30" s="2" t="s">
        <v>165</v>
      </c>
      <c r="F30" s="11" t="s">
        <v>58</v>
      </c>
      <c r="G30" s="11" t="s">
        <v>58</v>
      </c>
      <c r="H30" s="11" t="s">
        <v>58</v>
      </c>
      <c r="I30" s="11" t="s">
        <v>58</v>
      </c>
      <c r="J30" s="12"/>
      <c r="K30" s="12"/>
      <c r="L30" s="13" t="s">
        <v>166</v>
      </c>
      <c r="M30" s="20">
        <v>14</v>
      </c>
    </row>
    <row r="31" spans="1:13" ht="75">
      <c r="A31" s="7" t="s">
        <v>167</v>
      </c>
      <c r="B31" s="22" t="s">
        <v>168</v>
      </c>
      <c r="C31" s="2" t="s">
        <v>169</v>
      </c>
      <c r="D31" s="6"/>
      <c r="E31" s="2"/>
      <c r="F31" s="11" t="s">
        <v>58</v>
      </c>
      <c r="G31" s="11"/>
      <c r="H31" s="11" t="s">
        <v>58</v>
      </c>
      <c r="I31" s="11"/>
      <c r="J31" s="12"/>
      <c r="K31" s="12"/>
      <c r="L31" s="13" t="s">
        <v>170</v>
      </c>
      <c r="M31" s="20">
        <v>22</v>
      </c>
    </row>
    <row r="32" spans="1:13" ht="15.75">
      <c r="A32" s="7" t="s">
        <v>171</v>
      </c>
      <c r="B32" s="22" t="s">
        <v>172</v>
      </c>
      <c r="C32" s="2" t="s">
        <v>173</v>
      </c>
      <c r="D32" s="6"/>
      <c r="E32" s="6"/>
      <c r="F32" s="11" t="s">
        <v>58</v>
      </c>
      <c r="G32" s="11"/>
      <c r="H32" s="11" t="s">
        <v>58</v>
      </c>
      <c r="I32" s="11" t="s">
        <v>58</v>
      </c>
      <c r="J32" s="12"/>
      <c r="K32" s="12"/>
      <c r="L32" s="13"/>
      <c r="M32" s="20">
        <v>27</v>
      </c>
    </row>
    <row r="33" spans="1:13" ht="30">
      <c r="A33" s="7" t="s">
        <v>174</v>
      </c>
      <c r="B33" s="22" t="s">
        <v>175</v>
      </c>
      <c r="C33" s="2"/>
      <c r="D33" s="6"/>
      <c r="E33" s="2" t="s">
        <v>176</v>
      </c>
      <c r="F33" s="11"/>
      <c r="G33" s="11"/>
      <c r="H33" s="11"/>
      <c r="I33" s="11"/>
      <c r="J33" s="12"/>
      <c r="K33" s="12"/>
      <c r="L33" s="13" t="s">
        <v>177</v>
      </c>
      <c r="M33" s="20">
        <v>12</v>
      </c>
    </row>
    <row r="34" spans="1:13" ht="30">
      <c r="A34" s="7" t="s">
        <v>178</v>
      </c>
      <c r="B34" s="25" t="s">
        <v>179</v>
      </c>
      <c r="C34" s="2" t="s">
        <v>180</v>
      </c>
      <c r="D34" s="6"/>
      <c r="E34" s="2"/>
      <c r="F34" s="11" t="s">
        <v>58</v>
      </c>
      <c r="G34" s="11" t="s">
        <v>58</v>
      </c>
      <c r="H34" s="11" t="s">
        <v>58</v>
      </c>
      <c r="I34" s="11" t="s">
        <v>58</v>
      </c>
      <c r="J34" s="12"/>
      <c r="K34" s="12"/>
      <c r="L34" s="13"/>
      <c r="M34" s="20">
        <v>30</v>
      </c>
    </row>
  </sheetData>
  <mergeCells count="2">
    <mergeCell ref="A2:L2"/>
    <mergeCell ref="A3:L3"/>
  </mergeCells>
  <hyperlinks>
    <hyperlink ref="D8" location="'רשימת משימות'!A2" display="דורית ששון" xr:uid="{00000000-0004-0000-0100-000000000000}"/>
    <hyperlink ref="D20" location="רונן" display="רונן" xr:uid="{00000000-0004-0000-0100-000001000000}"/>
    <hyperlink ref="D10" location="דניאל_מכניק" display="דניאל מכניק" xr:uid="{00000000-0004-0000-0100-000002000000}"/>
    <hyperlink ref="D11" location="דניאל_מכניק" display="דניאל_מכניק" xr:uid="{00000000-0004-0000-0100-000003000000}"/>
    <hyperlink ref="D5" location="'רשימת משימות'!A2" display="דורית ששון" xr:uid="{00000000-0004-0000-0100-000004000000}"/>
    <hyperlink ref="D6" location="'רשימת משימות'!A2" display="דורית ששון" xr:uid="{00000000-0004-0000-0100-000005000000}"/>
    <hyperlink ref="D7" location="'רשימת משימות'!A2" display="דורית ששון" xr:uid="{00000000-0004-0000-0100-000006000000}"/>
    <hyperlink ref="B1" r:id="rId1" xr:uid="{00000000-0004-0000-0100-000007000000}"/>
  </hyperlinks>
  <pageMargins left="0.7" right="0.7" top="0.75" bottom="0.75" header="0.3" footer="0.3"/>
  <pageSetup orientation="landscape"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E74D20750DAF64D867C8F491B0C4F61" ma:contentTypeVersion="6" ma:contentTypeDescription="צור מסמך חדש." ma:contentTypeScope="" ma:versionID="f0245b536f0b2cc45cd2d86f249ae641">
  <xsd:schema xmlns:xsd="http://www.w3.org/2001/XMLSchema" xmlns:xs="http://www.w3.org/2001/XMLSchema" xmlns:p="http://schemas.microsoft.com/office/2006/metadata/properties" xmlns:ns2="d748b4bf-e148-42f0-ad59-4282316bc8e5" xmlns:ns3="4e5e3f61-a087-404f-947a-56a716379b07" targetNamespace="http://schemas.microsoft.com/office/2006/metadata/properties" ma:root="true" ma:fieldsID="7e9354a9d68f79cb487ddd6d9bea8909" ns2:_="" ns3:_="">
    <xsd:import namespace="d748b4bf-e148-42f0-ad59-4282316bc8e5"/>
    <xsd:import namespace="4e5e3f61-a087-404f-947a-56a716379b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48b4bf-e148-42f0-ad59-4282316bc8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5e3f61-a087-404f-947a-56a716379b07" elementFormDefault="qualified">
    <xsd:import namespace="http://schemas.microsoft.com/office/2006/documentManagement/types"/>
    <xsd:import namespace="http://schemas.microsoft.com/office/infopath/2007/PartnerControls"/>
    <xsd:element name="SharedWithUsers" ma:index="10"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משותף עם פרטים"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e5e3f61-a087-404f-947a-56a716379b07">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4A4DCD-3C0A-4FD3-9322-D94A932A2772}"/>
</file>

<file path=customXml/itemProps2.xml><?xml version="1.0" encoding="utf-8"?>
<ds:datastoreItem xmlns:ds="http://schemas.openxmlformats.org/officeDocument/2006/customXml" ds:itemID="{97C639B1-916A-4573-9B6D-D4A163117CB8}"/>
</file>

<file path=customXml/itemProps3.xml><?xml version="1.0" encoding="utf-8"?>
<ds:datastoreItem xmlns:ds="http://schemas.openxmlformats.org/officeDocument/2006/customXml" ds:itemID="{2601A0C7-3DDE-42E8-93E0-2A60C111E2D0}"/>
</file>

<file path=docProps/app.xml><?xml version="1.0" encoding="utf-8"?>
<Properties xmlns="http://schemas.openxmlformats.org/officeDocument/2006/extended-properties" xmlns:vt="http://schemas.openxmlformats.org/officeDocument/2006/docPropsVTypes">
  <Application>Microsoft Excel Online</Application>
  <Manager/>
  <Company>Maccabi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מירב מלכין</dc:creator>
  <cp:keywords/>
  <dc:description/>
  <cp:lastModifiedBy>Ido Levin</cp:lastModifiedBy>
  <cp:revision/>
  <dcterms:created xsi:type="dcterms:W3CDTF">2021-07-19T08:50:07Z</dcterms:created>
  <dcterms:modified xsi:type="dcterms:W3CDTF">2022-07-04T11:46:27Z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0x0101006E74D20750DAF64D867C8F491B0C4F61</vt:lpwstr>
  </property>
  <property fmtid="{D5CDD505-2E9C-101B-9397-08002B2CF9AE}" pid="3" name="MaccabiTags">
    <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Order">
    <vt:r8>38500</vt:r8>
  </property>
  <property fmtid="{D5CDD505-2E9C-101B-9397-08002B2CF9AE}" pid="8" name="MediaServiceImageTags">
    <vt:lpwstr/>
  </property>
</Properties>
</file>